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 tabRatio="885" activeTab="3"/>
  </bookViews>
  <sheets>
    <sheet name="COG" sheetId="9" r:id="rId1"/>
    <sheet name="CTG" sheetId="10" r:id="rId2"/>
    <sheet name="CA" sheetId="11" r:id="rId3"/>
    <sheet name="CFF" sheetId="12" r:id="rId4"/>
  </sheets>
  <calcPr calcId="162913"/>
</workbook>
</file>

<file path=xl/calcChain.xml><?xml version="1.0" encoding="utf-8"?>
<calcChain xmlns="http://schemas.openxmlformats.org/spreadsheetml/2006/main">
  <c r="E39" i="12" l="1"/>
  <c r="H39" i="12" s="1"/>
  <c r="E38" i="12"/>
  <c r="H38" i="12" s="1"/>
  <c r="E37" i="12"/>
  <c r="H37" i="12" s="1"/>
  <c r="E36" i="12"/>
  <c r="H36" i="12" s="1"/>
  <c r="H35" i="12" s="1"/>
  <c r="G35" i="12"/>
  <c r="F35" i="12"/>
  <c r="E35" i="12"/>
  <c r="D35" i="12"/>
  <c r="C35" i="12"/>
  <c r="E34" i="12"/>
  <c r="H34" i="12" s="1"/>
  <c r="E33" i="12"/>
  <c r="H33" i="12" s="1"/>
  <c r="E32" i="12"/>
  <c r="H32" i="12" s="1"/>
  <c r="E31" i="12"/>
  <c r="H31" i="12" s="1"/>
  <c r="E30" i="12"/>
  <c r="H30" i="12" s="1"/>
  <c r="E29" i="12"/>
  <c r="H29" i="12" s="1"/>
  <c r="E28" i="12"/>
  <c r="H28" i="12" s="1"/>
  <c r="E27" i="12"/>
  <c r="H27" i="12" s="1"/>
  <c r="E26" i="12"/>
  <c r="H26" i="12" s="1"/>
  <c r="H25" i="12" s="1"/>
  <c r="G25" i="12"/>
  <c r="F25" i="12"/>
  <c r="D25" i="12"/>
  <c r="C25" i="12"/>
  <c r="E23" i="12"/>
  <c r="H23" i="12" s="1"/>
  <c r="E22" i="12"/>
  <c r="H22" i="12" s="1"/>
  <c r="E21" i="12"/>
  <c r="H21" i="12" s="1"/>
  <c r="E20" i="12"/>
  <c r="H20" i="12" s="1"/>
  <c r="E19" i="12"/>
  <c r="H19" i="12" s="1"/>
  <c r="E18" i="12"/>
  <c r="H18" i="12" s="1"/>
  <c r="E17" i="12"/>
  <c r="H17" i="12" s="1"/>
  <c r="H16" i="12" s="1"/>
  <c r="G16" i="12"/>
  <c r="F16" i="12"/>
  <c r="D16" i="12"/>
  <c r="C16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7" i="12"/>
  <c r="E7" i="12"/>
  <c r="H6" i="12"/>
  <c r="G6" i="12"/>
  <c r="F6" i="12"/>
  <c r="E6" i="12"/>
  <c r="D6" i="12"/>
  <c r="C6" i="12"/>
  <c r="G78" i="11"/>
  <c r="F78" i="11"/>
  <c r="D78" i="11"/>
  <c r="C78" i="11"/>
  <c r="E77" i="11"/>
  <c r="H77" i="11" s="1"/>
  <c r="E76" i="11"/>
  <c r="H76" i="11" s="1"/>
  <c r="E75" i="11"/>
  <c r="H75" i="11" s="1"/>
  <c r="E74" i="11"/>
  <c r="H74" i="11" s="1"/>
  <c r="E73" i="11"/>
  <c r="H73" i="11" s="1"/>
  <c r="E72" i="11"/>
  <c r="H72" i="11" s="1"/>
  <c r="E71" i="11"/>
  <c r="H71" i="11" s="1"/>
  <c r="G66" i="11"/>
  <c r="F66" i="11"/>
  <c r="D66" i="11"/>
  <c r="C66" i="11"/>
  <c r="E64" i="11"/>
  <c r="H64" i="11" s="1"/>
  <c r="E63" i="11"/>
  <c r="H63" i="11" s="1"/>
  <c r="E62" i="11"/>
  <c r="H62" i="11" s="1"/>
  <c r="E61" i="11"/>
  <c r="H61" i="11" s="1"/>
  <c r="G52" i="11"/>
  <c r="F52" i="11"/>
  <c r="D52" i="11"/>
  <c r="C52" i="11"/>
  <c r="E51" i="11"/>
  <c r="H51" i="11" s="1"/>
  <c r="E50" i="11"/>
  <c r="H50" i="11" s="1"/>
  <c r="E49" i="11"/>
  <c r="H49" i="11" s="1"/>
  <c r="E48" i="11"/>
  <c r="H48" i="11" s="1"/>
  <c r="E47" i="11"/>
  <c r="H47" i="11" s="1"/>
  <c r="E46" i="11"/>
  <c r="H46" i="11" s="1"/>
  <c r="E45" i="11"/>
  <c r="H45" i="11" s="1"/>
  <c r="E44" i="11"/>
  <c r="H44" i="11" s="1"/>
  <c r="E43" i="11"/>
  <c r="H43" i="11" s="1"/>
  <c r="E42" i="11"/>
  <c r="H42" i="11" s="1"/>
  <c r="E41" i="11"/>
  <c r="H41" i="11" s="1"/>
  <c r="E40" i="11"/>
  <c r="H40" i="11" s="1"/>
  <c r="E39" i="11"/>
  <c r="H39" i="11" s="1"/>
  <c r="H38" i="11"/>
  <c r="H37" i="11"/>
  <c r="E37" i="11"/>
  <c r="H36" i="11"/>
  <c r="E36" i="11"/>
  <c r="H35" i="11"/>
  <c r="E35" i="11"/>
  <c r="H34" i="11"/>
  <c r="E34" i="11"/>
  <c r="H33" i="11"/>
  <c r="E33" i="11"/>
  <c r="H32" i="11"/>
  <c r="E32" i="11"/>
  <c r="H31" i="11"/>
  <c r="E31" i="11"/>
  <c r="H30" i="11"/>
  <c r="E30" i="1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0" i="11"/>
  <c r="E20" i="11"/>
  <c r="H19" i="11"/>
  <c r="E19" i="11"/>
  <c r="H18" i="11"/>
  <c r="E18" i="11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H52" i="11" s="1"/>
  <c r="E7" i="11"/>
  <c r="G16" i="10"/>
  <c r="F16" i="10"/>
  <c r="D16" i="10"/>
  <c r="C16" i="10"/>
  <c r="C77" i="9"/>
  <c r="E76" i="9"/>
  <c r="H76" i="9" s="1"/>
  <c r="E75" i="9"/>
  <c r="H75" i="9" s="1"/>
  <c r="E74" i="9"/>
  <c r="H74" i="9" s="1"/>
  <c r="E73" i="9"/>
  <c r="H73" i="9" s="1"/>
  <c r="E72" i="9"/>
  <c r="H72" i="9" s="1"/>
  <c r="G69" i="9"/>
  <c r="F69" i="9"/>
  <c r="E68" i="9"/>
  <c r="H68" i="9" s="1"/>
  <c r="E67" i="9"/>
  <c r="H67" i="9" s="1"/>
  <c r="E66" i="9"/>
  <c r="H66" i="9" s="1"/>
  <c r="G65" i="9"/>
  <c r="G77" i="9" s="1"/>
  <c r="F65" i="9"/>
  <c r="H65" i="9" s="1"/>
  <c r="H64" i="9"/>
  <c r="E64" i="9"/>
  <c r="H63" i="9"/>
  <c r="E63" i="9"/>
  <c r="H62" i="9"/>
  <c r="E62" i="9"/>
  <c r="H61" i="9"/>
  <c r="E61" i="9"/>
  <c r="H60" i="9"/>
  <c r="E60" i="9"/>
  <c r="H59" i="9"/>
  <c r="E59" i="9"/>
  <c r="H58" i="9"/>
  <c r="E58" i="9"/>
  <c r="G57" i="9"/>
  <c r="F57" i="9"/>
  <c r="F77" i="9" s="1"/>
  <c r="D57" i="9"/>
  <c r="D77" i="9" s="1"/>
  <c r="C57" i="9"/>
  <c r="E57" i="9" s="1"/>
  <c r="H56" i="9"/>
  <c r="E56" i="9"/>
  <c r="H52" i="9"/>
  <c r="E52" i="9"/>
  <c r="H51" i="9"/>
  <c r="E51" i="9"/>
  <c r="H50" i="9"/>
  <c r="E50" i="9"/>
  <c r="H49" i="9"/>
  <c r="E49" i="9"/>
  <c r="H48" i="9"/>
  <c r="E48" i="9"/>
  <c r="H47" i="9"/>
  <c r="E47" i="9"/>
  <c r="H46" i="9"/>
  <c r="E46" i="9"/>
  <c r="H42" i="9"/>
  <c r="E42" i="9"/>
  <c r="H41" i="9"/>
  <c r="E41" i="9"/>
  <c r="H40" i="9"/>
  <c r="E40" i="9"/>
  <c r="H39" i="9"/>
  <c r="E39" i="9"/>
  <c r="H38" i="9"/>
  <c r="E38" i="9"/>
  <c r="H36" i="9"/>
  <c r="E36" i="9"/>
  <c r="H35" i="9"/>
  <c r="E35" i="9"/>
  <c r="H21" i="9"/>
  <c r="E21" i="9"/>
  <c r="H16" i="9"/>
  <c r="E16" i="9"/>
  <c r="H12" i="9"/>
  <c r="E12" i="9"/>
  <c r="H11" i="9"/>
  <c r="E11" i="9"/>
  <c r="F41" i="12" l="1"/>
  <c r="D41" i="12"/>
  <c r="E16" i="12"/>
  <c r="E25" i="12"/>
  <c r="C41" i="12"/>
  <c r="E41" i="12"/>
  <c r="G41" i="12"/>
  <c r="H66" i="11"/>
  <c r="H78" i="11"/>
  <c r="H41" i="12"/>
  <c r="E78" i="11"/>
  <c r="E52" i="11"/>
  <c r="E66" i="11"/>
  <c r="H16" i="10"/>
  <c r="E16" i="10"/>
  <c r="E77" i="9"/>
  <c r="H57" i="9"/>
  <c r="H77" i="9" s="1"/>
</calcChain>
</file>

<file path=xl/sharedStrings.xml><?xml version="1.0" encoding="utf-8"?>
<sst xmlns="http://schemas.openxmlformats.org/spreadsheetml/2006/main" count="241" uniqueCount="180">
  <si>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</si>
  <si>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</si>
  <si>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</si>
  <si>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</si>
  <si>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</si>
  <si>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</si>
  <si>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</si>
  <si>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</si>
  <si>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</si>
  <si>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</si>
  <si>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</si>
  <si>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</si>
  <si>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</si>
  <si>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</si>
  <si>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</si>
  <si>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</si>
  <si>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</si>
  <si>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</si>
  <si>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</si>
  <si>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</si>
  <si>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</si>
  <si>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</si>
  <si>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</si>
  <si>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</si>
  <si>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</si>
  <si>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</si>
  <si>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</si>
  <si>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</si>
  <si>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</si>
  <si>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</si>
  <si>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</si>
  <si>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</si>
  <si>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</si>
  <si>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</si>
  <si>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</si>
  <si>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</si>
  <si>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</si>
  <si>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</si>
  <si>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</si>
  <si>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</si>
  <si>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</si>
  <si>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</si>
  <si>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</si>
  <si>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</si>
  <si>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</si>
  <si>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</si>
  <si>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</si>
  <si>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</si>
  <si>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</si>
  <si>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</si>
  <si>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</si>
  <si>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</si>
  <si>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</si>
  <si>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</si>
  <si>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</si>
  <si>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</si>
  <si>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</si>
  <si>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</si>
  <si>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</si>
  <si>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</si>
  <si>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</si>
  <si>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</si>
  <si>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</si>
  <si>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</si>
  <si>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</si>
  <si>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</si>
  <si>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</si>
  <si>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</si>
  <si>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</si>
  <si>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</si>
  <si>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</si>
  <si>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</si>
  <si>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</si>
  <si>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</si>
  <si>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</si>
  <si>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</si>
  <si>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</si>
  <si>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</si>
  <si>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</si>
  <si>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</si>
  <si>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</si>
  <si>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</si>
  <si>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</si>
  <si>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</si>
  <si>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</si>
  <si>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</si>
  <si>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</si>
  <si>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</si>
  <si>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</si>
  <si>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</si>
  <si>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</si>
  <si>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</si>
  <si>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</si>
  <si>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</si>
  <si>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</si>
  <si>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</si>
  <si>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</si>
  <si>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</si>
  <si>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</si>
  <si>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</si>
  <si>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</si>
  <si>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</si>
  <si>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</si>
  <si>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</si>
  <si>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</si>
  <si>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</si>
  <si>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</si>
  <si>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</si>
  <si>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</si>
  <si>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</si>
  <si>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</si>
  <si>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</si>
  <si>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</si>
  <si>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</si>
  <si>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</si>
  <si>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</si>
  <si>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</si>
  <si>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</si>
  <si>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</si>
  <si>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</si>
  <si>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</si>
  <si>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</si>
  <si>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</si>
  <si>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</si>
  <si>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</si>
  <si>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</si>
  <si>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</si>
  <si>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</si>
  <si>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ROMITA, GTO.
ESTADO ANALÍTICO DEL EJERCICIO DEL PRESUPUESTO DE EGRESOS
CLASIFICACIÓN POR OBJETO DEL GASTO (CAPÍTULO Y CONCEPTO)
DEL 1 ENERO AL 30 DE SEPTIEMBRE DEL 2020</t>
  </si>
  <si>
    <t>MUNICIPIO ROMITA, GTO.
ESTADO ANALÍTICO DEL EJERCICIO DEL PRESUPUESTO DE EGRESOS
CLASIFICACION ECÓNOMICA (POR TIPO DE GASTO)
DEL 1 ENERO AL 30 DE SEPTIEMBRE DEL 2020</t>
  </si>
  <si>
    <t>PRESIDENTE</t>
  </si>
  <si>
    <t>SINDICATURA</t>
  </si>
  <si>
    <t>REGIDURÍA</t>
  </si>
  <si>
    <t>SECRETARÍA DEL H. AYUNTAMIENTO</t>
  </si>
  <si>
    <t>FISCALIZACIÓN</t>
  </si>
  <si>
    <t>COMUNICACIÓN SOCIAL</t>
  </si>
  <si>
    <t>TESORERÍA MUNICIPAL</t>
  </si>
  <si>
    <t>ADQUISICIONES Y CONTROL DE BIENES</t>
  </si>
  <si>
    <t>JUZGADO ADMINISTRATIVO</t>
  </si>
  <si>
    <t>ATENCIÓN A MIGRANTES</t>
  </si>
  <si>
    <t>CONTRALORÍA MUNICIPAL</t>
  </si>
  <si>
    <t>PRESIDENCIA MUNICIPAL</t>
  </si>
  <si>
    <t>SECRETARÍA PARTICULAR</t>
  </si>
  <si>
    <t>INFORMÁTICA (SISTEMAS)</t>
  </si>
  <si>
    <t>VERIFICACIÓN SANITARIA</t>
  </si>
  <si>
    <t>DIRECCIÓN JURIDICA (COORDINACIÓN JURÍDIC</t>
  </si>
  <si>
    <t>EVENTOS ESPECIALES</t>
  </si>
  <si>
    <t>DESARROLLO INSTITUCIONAL</t>
  </si>
  <si>
    <t>EDUCACIÓN</t>
  </si>
  <si>
    <t>BIBLIOTECAS PÚBLICAS MUNICIPALES</t>
  </si>
  <si>
    <t>CASA DE LA CULTURA</t>
  </si>
  <si>
    <t>COMUDAJ</t>
  </si>
  <si>
    <t>SEGURIDAD PÚBLICA</t>
  </si>
  <si>
    <t>TRÁNSITO Y VIALIDAD</t>
  </si>
  <si>
    <t>RECLUSORIO</t>
  </si>
  <si>
    <t>PROTECCION CIVIL</t>
  </si>
  <si>
    <t>DESARROLLO URBANO Y ECOLOGÍA</t>
  </si>
  <si>
    <t>SERVICIOS PÚBLICOS MUNICIPALES</t>
  </si>
  <si>
    <t>ALUMBRADO PÚBLICO</t>
  </si>
  <si>
    <t>RASTRO MUNICIPAL</t>
  </si>
  <si>
    <t>PARQUES Y JARDINES</t>
  </si>
  <si>
    <t>LIMPIA</t>
  </si>
  <si>
    <t>PLAZAS Y MERCADOS</t>
  </si>
  <si>
    <t>PANTEONES</t>
  </si>
  <si>
    <t>UNIDAD DE ACCESO A LA INFORMACIÓN PÚBLIC</t>
  </si>
  <si>
    <t>OBRAS PÚBLICAS</t>
  </si>
  <si>
    <t>DESARROLLO SOCIAL</t>
  </si>
  <si>
    <t>DESARROLLO RURAL</t>
  </si>
  <si>
    <t>INSTITUTO MUNICIPAL DE LA MUJER</t>
  </si>
  <si>
    <t>DIRECCIÓN DE PLANEACIÓN</t>
  </si>
  <si>
    <t>DESARROLLO AGROPECUARIO</t>
  </si>
  <si>
    <t>TURISMO</t>
  </si>
  <si>
    <t>DESARROLLO ECONOMICO</t>
  </si>
  <si>
    <t>CATASTRO E IMPUESTOS</t>
  </si>
  <si>
    <t>BACHEO</t>
  </si>
  <si>
    <t>MUNICIPIO ROMITA, GTO.
ESTADO ANALÍTICO DEL EJERCICIO DEL PRESUPUESTO DE EGRESOS
CLASIFICACIÓN ADMINISTRATIVA
DEL 1 ENERO AL 30 DE SEPTIEMBRE DEL 2020</t>
  </si>
  <si>
    <t>Gobierno (Federal/Estatal/Municipal) de MUNICIPIO ROMITA, GTO.
Estado Analítico del Ejercicio del Presupuesto de Egresos
Clasificación Administrativa
DEL 1 ENERO AL 30 DE SEPTIEMBRE DEL 2020</t>
  </si>
  <si>
    <t>Sector Paraestatal del Gobierno (Federal/Estatal/Municipal) de MUNICIPIO ROMITA, GTO.
Estado Analítico del Ejercicio del Presupuesto de Egresos
Clasificación Administrativa
DEL 1 ENERO AL 30 DE SEPTIEMBRE DEL 2020</t>
  </si>
  <si>
    <t>MUNICIPIO ROMITA, GTO.
ESTADO ANALÍTICO DEL EJERCICIO DEL PRESUPUESTO DE EGRESOS
CLASIFICACIÓN FUNCIONAL (FINALIDAD Y FUNCIÓN)
DEL 1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</si>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</sst>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3" borderId="13" xfId="0" applyNumberFormat="1" applyFont="1" applyFill="1" applyBorder="1" applyProtection="1">
      <protection locked="0"/>
    </xf>
    <xf numFmtId="4" fontId="2" fillId="3" borderId="15" xfId="0" applyNumberFormat="1" applyFont="1" applyFill="1" applyBorder="1" applyProtection="1"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12" fillId="0" borderId="0" xfId="9" applyFont="1"/>
    <xf numFmtId="0" fontId="8" fillId="0" borderId="0" xfId="7" applyFont="1" applyFill="1" applyBorder="1" applyAlignment="1" applyProtection="1">
      <alignment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11" fillId="2" borderId="9" xfId="9" applyFont="1" applyFill="1" applyBorder="1" applyAlignment="1" applyProtection="1">
      <alignment horizontal="center" vertical="center" wrapText="1"/>
      <protection locked="0"/>
    </xf>
    <xf numFmtId="0" fontId="11" fillId="2" borderId="10" xfId="9" applyFont="1" applyFill="1" applyBorder="1" applyAlignment="1" applyProtection="1">
      <alignment horizontal="center" vertical="center" wrapText="1"/>
      <protection locked="0"/>
    </xf>
    <xf numFmtId="0" fontId="11" fillId="2" borderId="1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1</xdr:col>
      <xdr:colOff>685800</xdr:colOff>
      <xdr:row>0</xdr:row>
      <xdr:rowOff>769939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100"/>
          <a:ext cx="895350" cy="731839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38100</xdr:rowOff>
    </xdr:from>
    <xdr:to>
      <xdr:col>7</xdr:col>
      <xdr:colOff>657225</xdr:colOff>
      <xdr:row>0</xdr:row>
      <xdr:rowOff>752475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100" y="38100"/>
          <a:ext cx="110490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981075</xdr:colOff>
      <xdr:row>80</xdr:row>
      <xdr:rowOff>333376</xdr:rowOff>
    </xdr:from>
    <xdr:to>
      <xdr:col>7</xdr:col>
      <xdr:colOff>228600</xdr:colOff>
      <xdr:row>85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2649201"/>
          <a:ext cx="8162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19</xdr:row>
      <xdr:rowOff>323851</xdr:rowOff>
    </xdr:from>
    <xdr:to>
      <xdr:col>7</xdr:col>
      <xdr:colOff>352425</xdr:colOff>
      <xdr:row>24</xdr:row>
      <xdr:rowOff>47626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695701"/>
          <a:ext cx="8162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585550</xdr:colOff>
      <xdr:row>0</xdr:row>
      <xdr:rowOff>542925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57150"/>
          <a:ext cx="595075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942975</xdr:colOff>
      <xdr:row>0</xdr:row>
      <xdr:rowOff>578762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5800" y="0"/>
          <a:ext cx="762000" cy="578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492685</xdr:colOff>
      <xdr:row>0</xdr:row>
      <xdr:rowOff>516297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597460" cy="487722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832686</xdr:colOff>
      <xdr:row>0</xdr:row>
      <xdr:rowOff>495300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8275" y="0"/>
          <a:ext cx="651711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81</xdr:row>
      <xdr:rowOff>257176</xdr:rowOff>
    </xdr:from>
    <xdr:to>
      <xdr:col>7</xdr:col>
      <xdr:colOff>533400</xdr:colOff>
      <xdr:row>86</xdr:row>
      <xdr:rowOff>47626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002001"/>
          <a:ext cx="81629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44</xdr:row>
      <xdr:rowOff>276227</xdr:rowOff>
    </xdr:from>
    <xdr:to>
      <xdr:col>6</xdr:col>
      <xdr:colOff>628650</xdr:colOff>
      <xdr:row>48</xdr:row>
      <xdr:rowOff>114412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7505702"/>
          <a:ext cx="7934325" cy="65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85725</xdr:rowOff>
    </xdr:from>
    <xdr:to>
      <xdr:col>1</xdr:col>
      <xdr:colOff>435535</xdr:colOff>
      <xdr:row>0</xdr:row>
      <xdr:rowOff>573447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85725"/>
          <a:ext cx="597460" cy="487722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0</xdr:row>
      <xdr:rowOff>38100</xdr:rowOff>
    </xdr:from>
    <xdr:to>
      <xdr:col>7</xdr:col>
      <xdr:colOff>814254</xdr:colOff>
      <xdr:row>0</xdr:row>
      <xdr:rowOff>531919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39275" y="38100"/>
          <a:ext cx="652329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B16" sqref="B16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29.83203125" style="1" customWidth="1"/>
    <col min="10" max="16384" width="12" style="1"/>
  </cols>
  <sheetData>
    <row r="1" spans="1:8" ht="67.5" customHeight="1" x14ac:dyDescent="0.2">
      <c r="A1" s="67" t="s">
        <v>128</v>
      </c>
      <c r="B1" s="68"/>
      <c r="C1" s="68"/>
      <c r="D1" s="68"/>
      <c r="E1" s="68"/>
      <c r="F1" s="68"/>
      <c r="G1" s="68"/>
      <c r="H1" s="69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 t="s">
        <v>61</v>
      </c>
      <c r="B5" s="7"/>
      <c r="C5" s="47">
        <v>93901360.620000005</v>
      </c>
      <c r="D5" s="47">
        <v>1804369.49</v>
      </c>
      <c r="E5" s="47">
        <v>95705730.109999999</v>
      </c>
      <c r="F5" s="47">
        <v>58350240.789999999</v>
      </c>
      <c r="G5" s="47">
        <v>58350240.789999999</v>
      </c>
      <c r="H5" s="47">
        <v>37355489.32</v>
      </c>
    </row>
    <row r="6" spans="1:8" x14ac:dyDescent="0.2">
      <c r="A6" s="44">
        <v>1100</v>
      </c>
      <c r="B6" s="11" t="s">
        <v>70</v>
      </c>
      <c r="C6" s="48">
        <v>56032375.229999997</v>
      </c>
      <c r="D6" s="48">
        <v>1061464.44</v>
      </c>
      <c r="E6" s="48">
        <v>57093839.670000002</v>
      </c>
      <c r="F6" s="48">
        <v>38869715.229999997</v>
      </c>
      <c r="G6" s="48">
        <v>38869715.229999997</v>
      </c>
      <c r="H6" s="48">
        <v>18224124.440000001</v>
      </c>
    </row>
    <row r="7" spans="1:8" x14ac:dyDescent="0.2">
      <c r="A7" s="44">
        <v>1200</v>
      </c>
      <c r="B7" s="11" t="s">
        <v>71</v>
      </c>
      <c r="C7" s="48">
        <v>971000</v>
      </c>
      <c r="D7" s="48">
        <v>5288068.79</v>
      </c>
      <c r="E7" s="48">
        <v>6259068.79</v>
      </c>
      <c r="F7" s="48">
        <v>4664994.25</v>
      </c>
      <c r="G7" s="48">
        <v>4664994.25</v>
      </c>
      <c r="H7" s="48">
        <v>1594074.54</v>
      </c>
    </row>
    <row r="8" spans="1:8" x14ac:dyDescent="0.2">
      <c r="A8" s="44">
        <v>1300</v>
      </c>
      <c r="B8" s="11" t="s">
        <v>72</v>
      </c>
      <c r="C8" s="48">
        <v>8868315.1400000006</v>
      </c>
      <c r="D8" s="48">
        <v>690163.48</v>
      </c>
      <c r="E8" s="48">
        <v>9558478.6199999992</v>
      </c>
      <c r="F8" s="48">
        <v>568771.88</v>
      </c>
      <c r="G8" s="48">
        <v>568771.88</v>
      </c>
      <c r="H8" s="48">
        <v>8989706.7400000002</v>
      </c>
    </row>
    <row r="9" spans="1:8" x14ac:dyDescent="0.2">
      <c r="A9" s="44">
        <v>1400</v>
      </c>
      <c r="B9" s="11" t="s">
        <v>35</v>
      </c>
      <c r="C9" s="48">
        <v>12416986.02</v>
      </c>
      <c r="D9" s="48">
        <v>-6081753.0700000003</v>
      </c>
      <c r="E9" s="48">
        <v>6335232.9500000002</v>
      </c>
      <c r="F9" s="48">
        <v>2868606.28</v>
      </c>
      <c r="G9" s="48">
        <v>2868606.28</v>
      </c>
      <c r="H9" s="48">
        <v>3466626.67</v>
      </c>
    </row>
    <row r="10" spans="1:8" x14ac:dyDescent="0.2">
      <c r="A10" s="44">
        <v>1500</v>
      </c>
      <c r="B10" s="11" t="s">
        <v>73</v>
      </c>
      <c r="C10" s="48">
        <v>15612684.23</v>
      </c>
      <c r="D10" s="48">
        <v>846425.85</v>
      </c>
      <c r="E10" s="48">
        <v>16459110.08</v>
      </c>
      <c r="F10" s="48">
        <v>11378153.15</v>
      </c>
      <c r="G10" s="48">
        <v>11378153.15</v>
      </c>
      <c r="H10" s="48">
        <v>5080956.93</v>
      </c>
    </row>
    <row r="11" spans="1:8" x14ac:dyDescent="0.2">
      <c r="A11" s="44">
        <v>1600</v>
      </c>
      <c r="B11" s="11" t="s">
        <v>36</v>
      </c>
      <c r="C11" s="48">
        <v>0</v>
      </c>
      <c r="D11" s="48">
        <v>0</v>
      </c>
      <c r="E11" s="48">
        <f t="shared" ref="E11:E68" si="0">C11+D11</f>
        <v>0</v>
      </c>
      <c r="F11" s="48">
        <v>0</v>
      </c>
      <c r="G11" s="48">
        <v>0</v>
      </c>
      <c r="H11" s="48">
        <f t="shared" ref="H11:H68" si="1">E11-F11</f>
        <v>0</v>
      </c>
    </row>
    <row r="12" spans="1:8" x14ac:dyDescent="0.2">
      <c r="A12" s="44">
        <v>1700</v>
      </c>
      <c r="B12" s="11" t="s">
        <v>74</v>
      </c>
      <c r="C12" s="48">
        <v>0</v>
      </c>
      <c r="D12" s="48">
        <v>0</v>
      </c>
      <c r="E12" s="48">
        <f t="shared" si="0"/>
        <v>0</v>
      </c>
      <c r="F12" s="48">
        <v>0</v>
      </c>
      <c r="G12" s="48">
        <v>0</v>
      </c>
      <c r="H12" s="48">
        <f t="shared" si="1"/>
        <v>0</v>
      </c>
    </row>
    <row r="13" spans="1:8" x14ac:dyDescent="0.2">
      <c r="A13" s="43" t="s">
        <v>62</v>
      </c>
      <c r="B13" s="7"/>
      <c r="C13" s="48">
        <v>10006304</v>
      </c>
      <c r="D13" s="48">
        <v>1803025.46</v>
      </c>
      <c r="E13" s="48">
        <v>11809329.460000001</v>
      </c>
      <c r="F13" s="48">
        <v>8034673.96</v>
      </c>
      <c r="G13" s="48">
        <v>8034673.96</v>
      </c>
      <c r="H13" s="48">
        <v>3774655.5</v>
      </c>
    </row>
    <row r="14" spans="1:8" x14ac:dyDescent="0.2">
      <c r="A14" s="44">
        <v>2100</v>
      </c>
      <c r="B14" s="11" t="s">
        <v>75</v>
      </c>
      <c r="C14" s="48">
        <v>2267000</v>
      </c>
      <c r="D14" s="48">
        <v>6205.23</v>
      </c>
      <c r="E14" s="48">
        <v>2273205.23</v>
      </c>
      <c r="F14" s="48">
        <v>1523771.08</v>
      </c>
      <c r="G14" s="48">
        <v>1523771.08</v>
      </c>
      <c r="H14" s="48">
        <v>749434.15</v>
      </c>
    </row>
    <row r="15" spans="1:8" x14ac:dyDescent="0.2">
      <c r="A15" s="44">
        <v>2200</v>
      </c>
      <c r="B15" s="11" t="s">
        <v>76</v>
      </c>
      <c r="C15" s="48">
        <v>607000</v>
      </c>
      <c r="D15" s="48">
        <v>91110.62</v>
      </c>
      <c r="E15" s="48">
        <v>698110.62</v>
      </c>
      <c r="F15" s="48">
        <v>467105.9</v>
      </c>
      <c r="G15" s="48">
        <v>467105.9</v>
      </c>
      <c r="H15" s="48">
        <v>231004.72</v>
      </c>
    </row>
    <row r="16" spans="1:8" x14ac:dyDescent="0.2">
      <c r="A16" s="44">
        <v>2300</v>
      </c>
      <c r="B16" s="11" t="s">
        <v>77</v>
      </c>
      <c r="C16" s="48">
        <v>0</v>
      </c>
      <c r="D16" s="48">
        <v>0</v>
      </c>
      <c r="E16" s="48">
        <f t="shared" si="0"/>
        <v>0</v>
      </c>
      <c r="F16" s="48">
        <v>0</v>
      </c>
      <c r="G16" s="48">
        <v>0</v>
      </c>
      <c r="H16" s="48">
        <f t="shared" si="1"/>
        <v>0</v>
      </c>
    </row>
    <row r="17" spans="1:8" x14ac:dyDescent="0.2">
      <c r="A17" s="44">
        <v>2400</v>
      </c>
      <c r="B17" s="11" t="s">
        <v>78</v>
      </c>
      <c r="C17" s="48">
        <v>1585000</v>
      </c>
      <c r="D17" s="48">
        <v>544600.4</v>
      </c>
      <c r="E17" s="48">
        <v>2129600.4</v>
      </c>
      <c r="F17" s="48">
        <v>1693203.18</v>
      </c>
      <c r="G17" s="48">
        <v>1693203.18</v>
      </c>
      <c r="H17" s="48">
        <v>436397.22</v>
      </c>
    </row>
    <row r="18" spans="1:8" x14ac:dyDescent="0.2">
      <c r="A18" s="44">
        <v>2500</v>
      </c>
      <c r="B18" s="11" t="s">
        <v>79</v>
      </c>
      <c r="C18" s="48">
        <v>54000</v>
      </c>
      <c r="D18" s="48">
        <v>40000</v>
      </c>
      <c r="E18" s="48">
        <v>94000</v>
      </c>
      <c r="F18" s="48">
        <v>66264.69</v>
      </c>
      <c r="G18" s="48">
        <v>66264.69</v>
      </c>
      <c r="H18" s="48">
        <v>27735.31</v>
      </c>
    </row>
    <row r="19" spans="1:8" x14ac:dyDescent="0.2">
      <c r="A19" s="44">
        <v>2600</v>
      </c>
      <c r="B19" s="11" t="s">
        <v>80</v>
      </c>
      <c r="C19" s="48">
        <v>3051000</v>
      </c>
      <c r="D19" s="48">
        <v>1035796.94</v>
      </c>
      <c r="E19" s="48">
        <v>4086796.94</v>
      </c>
      <c r="F19" s="48">
        <v>3016909.22</v>
      </c>
      <c r="G19" s="48">
        <v>3016909.22</v>
      </c>
      <c r="H19" s="48">
        <v>1069887.72</v>
      </c>
    </row>
    <row r="20" spans="1:8" x14ac:dyDescent="0.2">
      <c r="A20" s="44">
        <v>2700</v>
      </c>
      <c r="B20" s="11" t="s">
        <v>81</v>
      </c>
      <c r="C20" s="48">
        <v>389000</v>
      </c>
      <c r="D20" s="48">
        <v>75942.679999999993</v>
      </c>
      <c r="E20" s="48">
        <v>464942.68</v>
      </c>
      <c r="F20" s="48">
        <v>148325.15</v>
      </c>
      <c r="G20" s="48">
        <v>148325.15</v>
      </c>
      <c r="H20" s="48">
        <v>316617.53000000003</v>
      </c>
    </row>
    <row r="21" spans="1:8" x14ac:dyDescent="0.2">
      <c r="A21" s="44">
        <v>2800</v>
      </c>
      <c r="B21" s="11" t="s">
        <v>82</v>
      </c>
      <c r="C21" s="48">
        <v>0</v>
      </c>
      <c r="D21" s="48">
        <v>0</v>
      </c>
      <c r="E21" s="48">
        <f t="shared" si="0"/>
        <v>0</v>
      </c>
      <c r="F21" s="48">
        <v>0</v>
      </c>
      <c r="G21" s="48">
        <v>0</v>
      </c>
      <c r="H21" s="48">
        <f t="shared" si="1"/>
        <v>0</v>
      </c>
    </row>
    <row r="22" spans="1:8" x14ac:dyDescent="0.2">
      <c r="A22" s="44">
        <v>2900</v>
      </c>
      <c r="B22" s="11" t="s">
        <v>83</v>
      </c>
      <c r="C22" s="48">
        <v>2053304</v>
      </c>
      <c r="D22" s="48">
        <v>9369.59</v>
      </c>
      <c r="E22" s="48">
        <v>2062673.59</v>
      </c>
      <c r="F22" s="48">
        <v>1119094.74</v>
      </c>
      <c r="G22" s="48">
        <v>1119094.74</v>
      </c>
      <c r="H22" s="48">
        <v>943578.85</v>
      </c>
    </row>
    <row r="23" spans="1:8" x14ac:dyDescent="0.2">
      <c r="A23" s="43" t="s">
        <v>63</v>
      </c>
      <c r="B23" s="7"/>
      <c r="C23" s="48">
        <v>23217537.82</v>
      </c>
      <c r="D23" s="48">
        <v>946212.42</v>
      </c>
      <c r="E23" s="48">
        <v>24163750.239999998</v>
      </c>
      <c r="F23" s="48">
        <v>16104875.619999999</v>
      </c>
      <c r="G23" s="48">
        <v>16104875.619999999</v>
      </c>
      <c r="H23" s="48">
        <v>8058874.6200000001</v>
      </c>
    </row>
    <row r="24" spans="1:8" x14ac:dyDescent="0.2">
      <c r="A24" s="44">
        <v>3100</v>
      </c>
      <c r="B24" s="11" t="s">
        <v>84</v>
      </c>
      <c r="C24" s="48">
        <v>7348839.7400000002</v>
      </c>
      <c r="D24" s="48">
        <v>-1237819.6000000001</v>
      </c>
      <c r="E24" s="48">
        <v>6111020.1399999997</v>
      </c>
      <c r="F24" s="48">
        <v>5214919.57</v>
      </c>
      <c r="G24" s="48">
        <v>5214919.57</v>
      </c>
      <c r="H24" s="48">
        <v>896100.57</v>
      </c>
    </row>
    <row r="25" spans="1:8" x14ac:dyDescent="0.2">
      <c r="A25" s="44">
        <v>3200</v>
      </c>
      <c r="B25" s="11" t="s">
        <v>85</v>
      </c>
      <c r="C25" s="48">
        <v>2937600</v>
      </c>
      <c r="D25" s="48">
        <v>-813088.49</v>
      </c>
      <c r="E25" s="48">
        <v>2124511.5099999998</v>
      </c>
      <c r="F25" s="48">
        <v>1035477.78</v>
      </c>
      <c r="G25" s="48">
        <v>1035477.78</v>
      </c>
      <c r="H25" s="48">
        <v>1089033.73</v>
      </c>
    </row>
    <row r="26" spans="1:8" x14ac:dyDescent="0.2">
      <c r="A26" s="44">
        <v>3300</v>
      </c>
      <c r="B26" s="11" t="s">
        <v>86</v>
      </c>
      <c r="C26" s="48">
        <v>2887000</v>
      </c>
      <c r="D26" s="48">
        <v>2288795.92</v>
      </c>
      <c r="E26" s="48">
        <v>5175795.92</v>
      </c>
      <c r="F26" s="48">
        <v>2127598.15</v>
      </c>
      <c r="G26" s="48">
        <v>2127598.15</v>
      </c>
      <c r="H26" s="48">
        <v>3048197.77</v>
      </c>
    </row>
    <row r="27" spans="1:8" x14ac:dyDescent="0.2">
      <c r="A27" s="44">
        <v>3400</v>
      </c>
      <c r="B27" s="11" t="s">
        <v>87</v>
      </c>
      <c r="C27" s="48">
        <v>730000</v>
      </c>
      <c r="D27" s="48"/>
      <c r="E27" s="48">
        <v>730000</v>
      </c>
      <c r="F27" s="48">
        <v>451613.56</v>
      </c>
      <c r="G27" s="48">
        <v>451613.56</v>
      </c>
      <c r="H27" s="48">
        <v>278386.44</v>
      </c>
    </row>
    <row r="28" spans="1:8" x14ac:dyDescent="0.2">
      <c r="A28" s="44">
        <v>3500</v>
      </c>
      <c r="B28" s="11" t="s">
        <v>88</v>
      </c>
      <c r="C28" s="48">
        <v>4785598.08</v>
      </c>
      <c r="D28" s="48">
        <v>1263596.01</v>
      </c>
      <c r="E28" s="48">
        <v>6049194.0899999999</v>
      </c>
      <c r="F28" s="48">
        <v>4372307.6399999997</v>
      </c>
      <c r="G28" s="48">
        <v>4372307.6399999997</v>
      </c>
      <c r="H28" s="48">
        <v>1676886.45</v>
      </c>
    </row>
    <row r="29" spans="1:8" x14ac:dyDescent="0.2">
      <c r="A29" s="44">
        <v>3600</v>
      </c>
      <c r="B29" s="11" t="s">
        <v>89</v>
      </c>
      <c r="C29" s="48">
        <v>606000</v>
      </c>
      <c r="D29" s="48">
        <v>510910.07</v>
      </c>
      <c r="E29" s="48">
        <v>1116910.07</v>
      </c>
      <c r="F29" s="48">
        <v>982150.09</v>
      </c>
      <c r="G29" s="48">
        <v>982150.09</v>
      </c>
      <c r="H29" s="48">
        <v>134759.98000000001</v>
      </c>
    </row>
    <row r="30" spans="1:8" x14ac:dyDescent="0.2">
      <c r="A30" s="44">
        <v>3700</v>
      </c>
      <c r="B30" s="11" t="s">
        <v>90</v>
      </c>
      <c r="C30" s="48">
        <v>197500</v>
      </c>
      <c r="D30" s="48">
        <v>85281.91</v>
      </c>
      <c r="E30" s="48">
        <v>282781.90999999997</v>
      </c>
      <c r="F30" s="48">
        <v>189741.32</v>
      </c>
      <c r="G30" s="48">
        <v>189741.32</v>
      </c>
      <c r="H30" s="48">
        <v>93040.59</v>
      </c>
    </row>
    <row r="31" spans="1:8" x14ac:dyDescent="0.2">
      <c r="A31" s="44">
        <v>3800</v>
      </c>
      <c r="B31" s="11" t="s">
        <v>91</v>
      </c>
      <c r="C31" s="48">
        <v>2072000</v>
      </c>
      <c r="D31" s="48">
        <v>18914.599999999999</v>
      </c>
      <c r="E31" s="48">
        <v>2090914.6</v>
      </c>
      <c r="F31" s="48">
        <v>1593687.51</v>
      </c>
      <c r="G31" s="48">
        <v>1593687.51</v>
      </c>
      <c r="H31" s="48">
        <v>497227.09</v>
      </c>
    </row>
    <row r="32" spans="1:8" x14ac:dyDescent="0.2">
      <c r="A32" s="44">
        <v>3900</v>
      </c>
      <c r="B32" s="11" t="s">
        <v>19</v>
      </c>
      <c r="C32" s="48">
        <v>1653000</v>
      </c>
      <c r="D32" s="48">
        <v>-1170378</v>
      </c>
      <c r="E32" s="48">
        <v>482622</v>
      </c>
      <c r="F32" s="48">
        <v>137380</v>
      </c>
      <c r="G32" s="48">
        <v>137380</v>
      </c>
      <c r="H32" s="48">
        <v>345242</v>
      </c>
    </row>
    <row r="33" spans="1:8" x14ac:dyDescent="0.2">
      <c r="A33" s="43" t="s">
        <v>64</v>
      </c>
      <c r="B33" s="7"/>
      <c r="C33" s="48">
        <v>16384017.92</v>
      </c>
      <c r="D33" s="48">
        <v>7008976.6600000001</v>
      </c>
      <c r="E33" s="48">
        <v>23392994.579999998</v>
      </c>
      <c r="F33" s="48">
        <v>17924712.789999999</v>
      </c>
      <c r="G33" s="48">
        <v>17924712.789999999</v>
      </c>
      <c r="H33" s="48">
        <v>5468281.79</v>
      </c>
    </row>
    <row r="34" spans="1:8" x14ac:dyDescent="0.2">
      <c r="A34" s="44">
        <v>4100</v>
      </c>
      <c r="B34" s="11" t="s">
        <v>92</v>
      </c>
      <c r="C34" s="48">
        <v>11500000</v>
      </c>
      <c r="D34" s="48"/>
      <c r="E34" s="48">
        <v>11500000</v>
      </c>
      <c r="F34" s="48">
        <v>8624999.8800000008</v>
      </c>
      <c r="G34" s="48">
        <v>8624999.8800000008</v>
      </c>
      <c r="H34" s="48">
        <v>2875000.12</v>
      </c>
    </row>
    <row r="35" spans="1:8" x14ac:dyDescent="0.2">
      <c r="A35" s="44">
        <v>4200</v>
      </c>
      <c r="B35" s="11" t="s">
        <v>93</v>
      </c>
      <c r="C35" s="48">
        <v>0</v>
      </c>
      <c r="D35" s="48">
        <v>0</v>
      </c>
      <c r="E35" s="48">
        <f t="shared" si="0"/>
        <v>0</v>
      </c>
      <c r="F35" s="48">
        <v>0</v>
      </c>
      <c r="G35" s="48">
        <v>0</v>
      </c>
      <c r="H35" s="48">
        <f t="shared" si="1"/>
        <v>0</v>
      </c>
    </row>
    <row r="36" spans="1:8" x14ac:dyDescent="0.2">
      <c r="A36" s="44">
        <v>4300</v>
      </c>
      <c r="B36" s="11" t="s">
        <v>94</v>
      </c>
      <c r="C36" s="48">
        <v>0</v>
      </c>
      <c r="D36" s="48">
        <v>0</v>
      </c>
      <c r="E36" s="48">
        <f t="shared" si="0"/>
        <v>0</v>
      </c>
      <c r="F36" s="48">
        <v>0</v>
      </c>
      <c r="G36" s="48">
        <v>0</v>
      </c>
      <c r="H36" s="48">
        <f t="shared" si="1"/>
        <v>0</v>
      </c>
    </row>
    <row r="37" spans="1:8" x14ac:dyDescent="0.2">
      <c r="A37" s="44">
        <v>4400</v>
      </c>
      <c r="B37" s="11" t="s">
        <v>95</v>
      </c>
      <c r="C37" s="48">
        <v>4884017.92</v>
      </c>
      <c r="D37" s="48">
        <v>7008976.6600000001</v>
      </c>
      <c r="E37" s="48">
        <v>11892994.58</v>
      </c>
      <c r="F37" s="48">
        <v>9299712.9100000001</v>
      </c>
      <c r="G37" s="48">
        <v>9299712.9100000001</v>
      </c>
      <c r="H37" s="48">
        <v>2593281.67</v>
      </c>
    </row>
    <row r="38" spans="1:8" x14ac:dyDescent="0.2">
      <c r="A38" s="44">
        <v>4500</v>
      </c>
      <c r="B38" s="11" t="s">
        <v>41</v>
      </c>
      <c r="C38" s="48">
        <v>0</v>
      </c>
      <c r="D38" s="48">
        <v>0</v>
      </c>
      <c r="E38" s="48">
        <f t="shared" si="0"/>
        <v>0</v>
      </c>
      <c r="F38" s="48">
        <v>0</v>
      </c>
      <c r="G38" s="48">
        <v>0</v>
      </c>
      <c r="H38" s="48">
        <f t="shared" si="1"/>
        <v>0</v>
      </c>
    </row>
    <row r="39" spans="1:8" x14ac:dyDescent="0.2">
      <c r="A39" s="44">
        <v>4600</v>
      </c>
      <c r="B39" s="11" t="s">
        <v>96</v>
      </c>
      <c r="C39" s="48">
        <v>0</v>
      </c>
      <c r="D39" s="48">
        <v>0</v>
      </c>
      <c r="E39" s="48">
        <f t="shared" si="0"/>
        <v>0</v>
      </c>
      <c r="F39" s="48">
        <v>0</v>
      </c>
      <c r="G39" s="48">
        <v>0</v>
      </c>
      <c r="H39" s="48">
        <f t="shared" si="1"/>
        <v>0</v>
      </c>
    </row>
    <row r="40" spans="1:8" x14ac:dyDescent="0.2">
      <c r="A40" s="44">
        <v>4700</v>
      </c>
      <c r="B40" s="11" t="s">
        <v>97</v>
      </c>
      <c r="C40" s="48">
        <v>0</v>
      </c>
      <c r="D40" s="48">
        <v>0</v>
      </c>
      <c r="E40" s="48">
        <f t="shared" si="0"/>
        <v>0</v>
      </c>
      <c r="F40" s="48">
        <v>0</v>
      </c>
      <c r="G40" s="48">
        <v>0</v>
      </c>
      <c r="H40" s="48">
        <f t="shared" si="1"/>
        <v>0</v>
      </c>
    </row>
    <row r="41" spans="1:8" x14ac:dyDescent="0.2">
      <c r="A41" s="44">
        <v>4800</v>
      </c>
      <c r="B41" s="11" t="s">
        <v>37</v>
      </c>
      <c r="C41" s="48">
        <v>0</v>
      </c>
      <c r="D41" s="48">
        <v>0</v>
      </c>
      <c r="E41" s="48">
        <f t="shared" si="0"/>
        <v>0</v>
      </c>
      <c r="F41" s="48">
        <v>0</v>
      </c>
      <c r="G41" s="48">
        <v>0</v>
      </c>
      <c r="H41" s="48">
        <f t="shared" si="1"/>
        <v>0</v>
      </c>
    </row>
    <row r="42" spans="1:8" x14ac:dyDescent="0.2">
      <c r="A42" s="44">
        <v>4900</v>
      </c>
      <c r="B42" s="11" t="s">
        <v>98</v>
      </c>
      <c r="C42" s="48">
        <v>0</v>
      </c>
      <c r="D42" s="48">
        <v>0</v>
      </c>
      <c r="E42" s="48">
        <f t="shared" si="0"/>
        <v>0</v>
      </c>
      <c r="F42" s="48">
        <v>0</v>
      </c>
      <c r="G42" s="48">
        <v>0</v>
      </c>
      <c r="H42" s="48">
        <f t="shared" si="1"/>
        <v>0</v>
      </c>
    </row>
    <row r="43" spans="1:8" x14ac:dyDescent="0.2">
      <c r="A43" s="43" t="s">
        <v>65</v>
      </c>
      <c r="B43" s="7"/>
      <c r="C43" s="48">
        <v>457209.23</v>
      </c>
      <c r="D43" s="48">
        <v>856323.92</v>
      </c>
      <c r="E43" s="48">
        <v>1313533.1499999999</v>
      </c>
      <c r="F43" s="48">
        <v>746169.52</v>
      </c>
      <c r="G43" s="48">
        <v>746169.52</v>
      </c>
      <c r="H43" s="48">
        <v>567363.63</v>
      </c>
    </row>
    <row r="44" spans="1:8" x14ac:dyDescent="0.2">
      <c r="A44" s="44">
        <v>5100</v>
      </c>
      <c r="B44" s="11" t="s">
        <v>99</v>
      </c>
      <c r="C44" s="48"/>
      <c r="D44" s="48">
        <v>399123.92</v>
      </c>
      <c r="E44" s="48">
        <v>399123.92</v>
      </c>
      <c r="F44" s="48">
        <v>288969.52</v>
      </c>
      <c r="G44" s="48">
        <v>288969.52</v>
      </c>
      <c r="H44" s="48">
        <v>110154.4</v>
      </c>
    </row>
    <row r="45" spans="1:8" x14ac:dyDescent="0.2">
      <c r="A45" s="44">
        <v>5200</v>
      </c>
      <c r="B45" s="11" t="s">
        <v>100</v>
      </c>
      <c r="C45" s="48">
        <v>424209.23</v>
      </c>
      <c r="D45" s="48"/>
      <c r="E45" s="48">
        <v>424209.23</v>
      </c>
      <c r="F45" s="48"/>
      <c r="G45" s="48"/>
      <c r="H45" s="48">
        <v>424209.23</v>
      </c>
    </row>
    <row r="46" spans="1:8" x14ac:dyDescent="0.2">
      <c r="A46" s="44">
        <v>5300</v>
      </c>
      <c r="B46" s="11" t="s">
        <v>101</v>
      </c>
      <c r="C46" s="48">
        <v>0</v>
      </c>
      <c r="D46" s="48">
        <v>0</v>
      </c>
      <c r="E46" s="48">
        <f t="shared" si="0"/>
        <v>0</v>
      </c>
      <c r="F46" s="48">
        <v>0</v>
      </c>
      <c r="G46" s="48">
        <v>0</v>
      </c>
      <c r="H46" s="48">
        <f t="shared" si="1"/>
        <v>0</v>
      </c>
    </row>
    <row r="47" spans="1:8" x14ac:dyDescent="0.2">
      <c r="A47" s="44">
        <v>5400</v>
      </c>
      <c r="B47" s="11" t="s">
        <v>102</v>
      </c>
      <c r="C47" s="48">
        <v>0</v>
      </c>
      <c r="D47" s="48">
        <v>339200</v>
      </c>
      <c r="E47" s="48">
        <f t="shared" si="0"/>
        <v>339200</v>
      </c>
      <c r="F47" s="48">
        <v>339200</v>
      </c>
      <c r="G47" s="48">
        <v>339200</v>
      </c>
      <c r="H47" s="48">
        <f t="shared" si="1"/>
        <v>0</v>
      </c>
    </row>
    <row r="48" spans="1:8" x14ac:dyDescent="0.2">
      <c r="A48" s="44">
        <v>5500</v>
      </c>
      <c r="B48" s="11" t="s">
        <v>103</v>
      </c>
      <c r="C48" s="48">
        <v>0</v>
      </c>
      <c r="D48" s="48">
        <v>0</v>
      </c>
      <c r="E48" s="48">
        <f t="shared" si="0"/>
        <v>0</v>
      </c>
      <c r="F48" s="48">
        <v>0</v>
      </c>
      <c r="G48" s="48">
        <v>0</v>
      </c>
      <c r="H48" s="48">
        <f t="shared" si="1"/>
        <v>0</v>
      </c>
    </row>
    <row r="49" spans="1:8" x14ac:dyDescent="0.2">
      <c r="A49" s="44">
        <v>5600</v>
      </c>
      <c r="B49" s="11" t="s">
        <v>104</v>
      </c>
      <c r="C49" s="48">
        <v>33000</v>
      </c>
      <c r="D49" s="48">
        <v>0</v>
      </c>
      <c r="E49" s="48">
        <f t="shared" si="0"/>
        <v>33000</v>
      </c>
      <c r="F49" s="48">
        <v>0</v>
      </c>
      <c r="G49" s="48">
        <v>0</v>
      </c>
      <c r="H49" s="48">
        <f t="shared" si="1"/>
        <v>33000</v>
      </c>
    </row>
    <row r="50" spans="1:8" x14ac:dyDescent="0.2">
      <c r="A50" s="44">
        <v>5700</v>
      </c>
      <c r="B50" s="11" t="s">
        <v>105</v>
      </c>
      <c r="C50" s="48">
        <v>0</v>
      </c>
      <c r="D50" s="48">
        <v>18000</v>
      </c>
      <c r="E50" s="48">
        <f t="shared" si="0"/>
        <v>18000</v>
      </c>
      <c r="F50" s="48">
        <v>18000</v>
      </c>
      <c r="G50" s="48">
        <v>18000</v>
      </c>
      <c r="H50" s="48">
        <f t="shared" si="1"/>
        <v>0</v>
      </c>
    </row>
    <row r="51" spans="1:8" x14ac:dyDescent="0.2">
      <c r="A51" s="44">
        <v>5800</v>
      </c>
      <c r="B51" s="11" t="s">
        <v>106</v>
      </c>
      <c r="C51" s="48">
        <v>0</v>
      </c>
      <c r="D51" s="48">
        <v>100000</v>
      </c>
      <c r="E51" s="48">
        <f t="shared" si="0"/>
        <v>100000</v>
      </c>
      <c r="F51" s="48">
        <v>100000</v>
      </c>
      <c r="G51" s="48">
        <v>100000</v>
      </c>
      <c r="H51" s="48">
        <f t="shared" si="1"/>
        <v>0</v>
      </c>
    </row>
    <row r="52" spans="1:8" x14ac:dyDescent="0.2">
      <c r="A52" s="44">
        <v>5900</v>
      </c>
      <c r="B52" s="11" t="s">
        <v>107</v>
      </c>
      <c r="C52" s="48">
        <v>0</v>
      </c>
      <c r="D52" s="48">
        <v>0</v>
      </c>
      <c r="E52" s="48">
        <f t="shared" si="0"/>
        <v>0</v>
      </c>
      <c r="F52" s="48">
        <v>0</v>
      </c>
      <c r="G52" s="48">
        <v>0</v>
      </c>
      <c r="H52" s="48">
        <f t="shared" si="1"/>
        <v>0</v>
      </c>
    </row>
    <row r="53" spans="1:8" x14ac:dyDescent="0.2">
      <c r="A53" s="43" t="s">
        <v>66</v>
      </c>
      <c r="B53" s="7"/>
      <c r="C53" s="15">
        <v>42389294.07</v>
      </c>
      <c r="D53" s="15">
        <v>45528095.810000002</v>
      </c>
      <c r="E53" s="15">
        <v>87917389.879999995</v>
      </c>
      <c r="F53" s="15">
        <v>39072283.229999997</v>
      </c>
      <c r="G53" s="15">
        <v>39072283.229999997</v>
      </c>
      <c r="H53" s="15">
        <v>48845106.649999999</v>
      </c>
    </row>
    <row r="54" spans="1:8" x14ac:dyDescent="0.2">
      <c r="A54" s="44">
        <v>6100</v>
      </c>
      <c r="B54" s="11" t="s">
        <v>108</v>
      </c>
      <c r="C54" s="15">
        <v>41939294.07</v>
      </c>
      <c r="D54" s="15">
        <v>45253695.810000002</v>
      </c>
      <c r="E54" s="15">
        <v>87192989.879999995</v>
      </c>
      <c r="F54" s="15">
        <v>38347895.859999999</v>
      </c>
      <c r="G54" s="15">
        <v>38347895.859999999</v>
      </c>
      <c r="H54" s="15">
        <v>48845094.020000003</v>
      </c>
    </row>
    <row r="55" spans="1:8" x14ac:dyDescent="0.2">
      <c r="A55" s="44">
        <v>6200</v>
      </c>
      <c r="B55" s="11" t="s">
        <v>109</v>
      </c>
      <c r="C55" s="15">
        <v>450000</v>
      </c>
      <c r="D55" s="15">
        <v>274400</v>
      </c>
      <c r="E55" s="15">
        <v>724400</v>
      </c>
      <c r="F55" s="15">
        <v>724387.37</v>
      </c>
      <c r="G55" s="15">
        <v>724387.37</v>
      </c>
      <c r="H55" s="15">
        <v>12.63</v>
      </c>
    </row>
    <row r="56" spans="1:8" x14ac:dyDescent="0.2">
      <c r="A56" s="44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3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4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4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4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4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4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4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4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3" t="s">
        <v>68</v>
      </c>
      <c r="B65" s="7"/>
      <c r="C65" s="15">
        <v>150000</v>
      </c>
      <c r="D65" s="15">
        <v>190000</v>
      </c>
      <c r="E65" s="15">
        <v>340000</v>
      </c>
      <c r="F65" s="15">
        <f>SUM(F66:F68)</f>
        <v>150000</v>
      </c>
      <c r="G65" s="15">
        <f>SUM(G66:G68)</f>
        <v>150000</v>
      </c>
      <c r="H65" s="15">
        <f t="shared" si="1"/>
        <v>190000</v>
      </c>
    </row>
    <row r="66" spans="1:8" x14ac:dyDescent="0.2">
      <c r="A66" s="44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4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4">
        <v>8500</v>
      </c>
      <c r="B68" s="11" t="s">
        <v>40</v>
      </c>
      <c r="C68" s="15">
        <v>150000</v>
      </c>
      <c r="D68" s="15">
        <v>190000</v>
      </c>
      <c r="E68" s="15">
        <f t="shared" si="0"/>
        <v>340000</v>
      </c>
      <c r="F68" s="15">
        <v>150000</v>
      </c>
      <c r="G68" s="15">
        <v>150000</v>
      </c>
      <c r="H68" s="15">
        <f t="shared" si="1"/>
        <v>190000</v>
      </c>
    </row>
    <row r="69" spans="1:8" x14ac:dyDescent="0.2">
      <c r="A69" s="43" t="s">
        <v>69</v>
      </c>
      <c r="B69" s="7"/>
      <c r="C69" s="15">
        <v>7393000</v>
      </c>
      <c r="D69" s="15"/>
      <c r="E69" s="15">
        <v>7393000</v>
      </c>
      <c r="F69" s="15">
        <f>SUM(F70:F76)</f>
        <v>274380.67</v>
      </c>
      <c r="G69" s="15">
        <f>SUM(G70:G76)</f>
        <v>274380.67</v>
      </c>
      <c r="H69" s="15">
        <v>7118619.3300000001</v>
      </c>
    </row>
    <row r="70" spans="1:8" x14ac:dyDescent="0.2">
      <c r="A70" s="44">
        <v>9100</v>
      </c>
      <c r="B70" s="11" t="s">
        <v>118</v>
      </c>
      <c r="C70" s="15">
        <v>7000000</v>
      </c>
      <c r="D70" s="15"/>
      <c r="E70" s="15">
        <v>7000000</v>
      </c>
      <c r="F70" s="15">
        <v>0</v>
      </c>
      <c r="G70" s="15">
        <v>0</v>
      </c>
      <c r="H70" s="15">
        <v>7000000</v>
      </c>
    </row>
    <row r="71" spans="1:8" x14ac:dyDescent="0.2">
      <c r="A71" s="44">
        <v>9200</v>
      </c>
      <c r="B71" s="11" t="s">
        <v>119</v>
      </c>
      <c r="C71" s="15">
        <v>393000</v>
      </c>
      <c r="D71" s="15"/>
      <c r="E71" s="15">
        <v>393000</v>
      </c>
      <c r="F71" s="15">
        <v>274380.67</v>
      </c>
      <c r="G71" s="15">
        <v>274380.67</v>
      </c>
      <c r="H71" s="15">
        <v>118619.33</v>
      </c>
    </row>
    <row r="72" spans="1:8" x14ac:dyDescent="0.2">
      <c r="A72" s="44">
        <v>9300</v>
      </c>
      <c r="B72" s="11" t="s">
        <v>120</v>
      </c>
      <c r="C72" s="15">
        <v>0</v>
      </c>
      <c r="D72" s="15">
        <v>0</v>
      </c>
      <c r="E72" s="15">
        <f t="shared" ref="E72:E76" si="2">C72+D72</f>
        <v>0</v>
      </c>
      <c r="F72" s="15">
        <v>0</v>
      </c>
      <c r="G72" s="15">
        <v>0</v>
      </c>
      <c r="H72" s="15">
        <f t="shared" ref="H72:H76" si="3">E72-F72</f>
        <v>0</v>
      </c>
    </row>
    <row r="73" spans="1:8" x14ac:dyDescent="0.2">
      <c r="A73" s="44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4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4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4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193898723.65999997</v>
      </c>
      <c r="D77" s="17">
        <f t="shared" si="4"/>
        <v>58137003.760000005</v>
      </c>
      <c r="E77" s="17">
        <f t="shared" si="4"/>
        <v>252035727.41999999</v>
      </c>
      <c r="F77" s="17">
        <f t="shared" si="4"/>
        <v>140657336.57999998</v>
      </c>
      <c r="G77" s="17">
        <f t="shared" si="4"/>
        <v>140657336.57999998</v>
      </c>
      <c r="H77" s="17">
        <f t="shared" si="4"/>
        <v>111378390.83999999</v>
      </c>
    </row>
    <row r="78" spans="1:8" s="53" customFormat="1" x14ac:dyDescent="0.2">
      <c r="B78" s="53" t="s">
        <v>179</v>
      </c>
      <c r="D78" s="54"/>
    </row>
    <row r="79" spans="1:8" s="53" customFormat="1" x14ac:dyDescent="0.2">
      <c r="D79" s="55"/>
    </row>
    <row r="80" spans="1:8" s="53" customFormat="1" x14ac:dyDescent="0.2"/>
    <row r="81" spans="4:10" s="53" customFormat="1" ht="30.75" customHeight="1" x14ac:dyDescent="0.2">
      <c r="D81" s="55"/>
      <c r="E81" s="55"/>
      <c r="F81" s="55"/>
      <c r="G81" s="55"/>
      <c r="H81" s="55"/>
      <c r="I81" s="55"/>
      <c r="J81" s="55"/>
    </row>
    <row r="82" spans="4:10" s="53" customFormat="1" x14ac:dyDescent="0.2"/>
    <row r="83" spans="4:10" s="53" customFormat="1" x14ac:dyDescent="0.2"/>
    <row r="84" spans="4:10" s="53" customFormat="1" x14ac:dyDescent="0.2"/>
    <row r="85" spans="4:10" s="53" customFormat="1" x14ac:dyDescent="0.2"/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7" sqref="A17:XFD25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129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5">
        <v>143902220.36000001</v>
      </c>
      <c r="D6" s="45">
        <v>11542238.83</v>
      </c>
      <c r="E6" s="45">
        <v>155464804.39000002</v>
      </c>
      <c r="F6" s="45">
        <v>100688883.83</v>
      </c>
      <c r="G6" s="45">
        <v>100150802.91</v>
      </c>
      <c r="H6" s="45">
        <v>54775920.560000017</v>
      </c>
    </row>
    <row r="7" spans="1:8" x14ac:dyDescent="0.2">
      <c r="A7" s="5"/>
      <c r="B7" s="18"/>
      <c r="C7" s="45"/>
      <c r="D7" s="45"/>
      <c r="E7" s="45"/>
      <c r="F7" s="45"/>
      <c r="G7" s="45"/>
      <c r="H7" s="45"/>
    </row>
    <row r="8" spans="1:8" x14ac:dyDescent="0.2">
      <c r="A8" s="5"/>
      <c r="B8" s="18" t="s">
        <v>1</v>
      </c>
      <c r="C8" s="45">
        <v>42996503.299999997</v>
      </c>
      <c r="D8" s="45">
        <v>46574419.729999997</v>
      </c>
      <c r="E8" s="45">
        <v>89570923.030000001</v>
      </c>
      <c r="F8" s="45">
        <v>39968452.75</v>
      </c>
      <c r="G8" s="45">
        <v>39923008.380000003</v>
      </c>
      <c r="H8" s="45">
        <v>49602470.280000001</v>
      </c>
    </row>
    <row r="9" spans="1:8" x14ac:dyDescent="0.2">
      <c r="A9" s="5"/>
      <c r="B9" s="18"/>
      <c r="C9" s="45"/>
      <c r="D9" s="45"/>
      <c r="E9" s="45"/>
      <c r="F9" s="45"/>
      <c r="G9" s="45"/>
      <c r="H9" s="45"/>
    </row>
    <row r="10" spans="1:8" x14ac:dyDescent="0.2">
      <c r="A10" s="5"/>
      <c r="B10" s="18" t="s">
        <v>2</v>
      </c>
      <c r="C10" s="45">
        <v>7000000</v>
      </c>
      <c r="D10" s="45">
        <v>0</v>
      </c>
      <c r="E10" s="45">
        <v>7000000</v>
      </c>
      <c r="F10" s="45">
        <v>0</v>
      </c>
      <c r="G10" s="45">
        <v>0</v>
      </c>
      <c r="H10" s="45">
        <v>7000000</v>
      </c>
    </row>
    <row r="11" spans="1:8" x14ac:dyDescent="0.2">
      <c r="A11" s="5"/>
      <c r="B11" s="18"/>
      <c r="C11" s="45"/>
      <c r="D11" s="45"/>
      <c r="E11" s="45"/>
      <c r="F11" s="45"/>
      <c r="G11" s="45"/>
      <c r="H11" s="45"/>
    </row>
    <row r="12" spans="1:8" x14ac:dyDescent="0.2">
      <c r="A12" s="5"/>
      <c r="B12" s="18" t="s">
        <v>41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</row>
    <row r="13" spans="1:8" x14ac:dyDescent="0.2">
      <c r="A13" s="5"/>
      <c r="B13" s="18"/>
      <c r="C13" s="45"/>
      <c r="D13" s="45"/>
      <c r="E13" s="45"/>
      <c r="F13" s="45"/>
      <c r="G13" s="45"/>
      <c r="H13" s="45"/>
    </row>
    <row r="14" spans="1:8" x14ac:dyDescent="0.2">
      <c r="A14" s="5"/>
      <c r="B14" s="18" t="s">
        <v>38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</row>
    <row r="15" spans="1:8" x14ac:dyDescent="0.2">
      <c r="A15" s="6"/>
      <c r="B15" s="19"/>
      <c r="C15" s="46"/>
      <c r="D15" s="46"/>
      <c r="E15" s="46"/>
      <c r="F15" s="46"/>
      <c r="G15" s="46"/>
      <c r="H15" s="46"/>
    </row>
    <row r="16" spans="1:8" x14ac:dyDescent="0.2">
      <c r="A16" s="20"/>
      <c r="B16" s="13" t="s">
        <v>53</v>
      </c>
      <c r="C16" s="17">
        <f>SUM(C6+C8+C10+C12+C14)</f>
        <v>193898723.66000003</v>
      </c>
      <c r="D16" s="17">
        <f>SUM(D6+D8+D10+D12+D14)</f>
        <v>58116658.559999995</v>
      </c>
      <c r="E16" s="17">
        <f>SUM(E6+E8+E10+E12+E14)</f>
        <v>252035727.42000002</v>
      </c>
      <c r="F16" s="17">
        <f t="shared" ref="F16:H16" si="0">SUM(F6+F8+F10+F12+F14)</f>
        <v>140657336.57999998</v>
      </c>
      <c r="G16" s="17">
        <f t="shared" si="0"/>
        <v>140073811.28999999</v>
      </c>
      <c r="H16" s="17">
        <f t="shared" si="0"/>
        <v>111378390.84000002</v>
      </c>
    </row>
    <row r="17" spans="2:10" s="53" customFormat="1" x14ac:dyDescent="0.2">
      <c r="B17" s="53" t="s">
        <v>179</v>
      </c>
      <c r="D17" s="54"/>
    </row>
    <row r="18" spans="2:10" s="53" customFormat="1" x14ac:dyDescent="0.2">
      <c r="D18" s="55"/>
    </row>
    <row r="19" spans="2:10" s="53" customFormat="1" x14ac:dyDescent="0.2"/>
    <row r="20" spans="2:10" s="53" customFormat="1" ht="30.75" customHeight="1" x14ac:dyDescent="0.2">
      <c r="D20" s="55"/>
      <c r="E20" s="55"/>
      <c r="F20" s="55"/>
      <c r="G20" s="55"/>
      <c r="H20" s="55"/>
      <c r="I20" s="55"/>
      <c r="J20" s="55"/>
    </row>
    <row r="21" spans="2:10" s="53" customFormat="1" x14ac:dyDescent="0.2"/>
    <row r="22" spans="2:10" s="53" customFormat="1" x14ac:dyDescent="0.2"/>
    <row r="23" spans="2:10" s="53" customFormat="1" x14ac:dyDescent="0.2"/>
    <row r="24" spans="2:10" s="53" customFormat="1" x14ac:dyDescent="0.2"/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9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B12" sqref="B12"/>
    </sheetView>
  </sheetViews>
  <sheetFormatPr baseColWidth="10" defaultRowHeight="11.25" x14ac:dyDescent="0.2"/>
  <cols>
    <col min="1" max="1" width="2.83203125" style="1" customWidth="1"/>
    <col min="2" max="2" width="4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175</v>
      </c>
      <c r="B1" s="57"/>
      <c r="C1" s="57"/>
      <c r="D1" s="57"/>
      <c r="E1" s="57"/>
      <c r="F1" s="57"/>
      <c r="G1" s="57"/>
      <c r="H1" s="58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7"/>
      <c r="B6" s="24"/>
      <c r="C6" s="33"/>
      <c r="D6" s="33"/>
      <c r="E6" s="33"/>
      <c r="F6" s="33"/>
      <c r="G6" s="33"/>
      <c r="H6" s="33"/>
    </row>
    <row r="7" spans="1:8" x14ac:dyDescent="0.2">
      <c r="A7" s="4" t="s">
        <v>130</v>
      </c>
      <c r="B7" s="22"/>
      <c r="C7" s="15">
        <v>1180723.6399999999</v>
      </c>
      <c r="D7" s="15">
        <v>-50000</v>
      </c>
      <c r="E7" s="15">
        <f>C7+D7</f>
        <v>1130723.6399999999</v>
      </c>
      <c r="F7" s="15">
        <v>711867.69</v>
      </c>
      <c r="G7" s="15">
        <v>711867.69</v>
      </c>
      <c r="H7" s="15">
        <f>E7-F7</f>
        <v>418855.94999999995</v>
      </c>
    </row>
    <row r="8" spans="1:8" x14ac:dyDescent="0.2">
      <c r="A8" s="4" t="s">
        <v>131</v>
      </c>
      <c r="B8" s="22"/>
      <c r="C8" s="15">
        <v>783862.62</v>
      </c>
      <c r="D8" s="15">
        <v>0</v>
      </c>
      <c r="E8" s="15">
        <f t="shared" ref="E8:E37" si="0">C8+D8</f>
        <v>783862.62</v>
      </c>
      <c r="F8" s="15">
        <v>523326.74</v>
      </c>
      <c r="G8" s="15">
        <v>523326.74</v>
      </c>
      <c r="H8" s="15">
        <f t="shared" ref="H8:H51" si="1">E8-F8</f>
        <v>260535.88</v>
      </c>
    </row>
    <row r="9" spans="1:8" x14ac:dyDescent="0.2">
      <c r="A9" s="4" t="s">
        <v>132</v>
      </c>
      <c r="B9" s="22"/>
      <c r="C9" s="15">
        <v>6412516.4100000001</v>
      </c>
      <c r="D9" s="15">
        <v>1496733.31</v>
      </c>
      <c r="E9" s="15">
        <f t="shared" si="0"/>
        <v>7909249.7200000007</v>
      </c>
      <c r="F9" s="15">
        <v>5363664.5999999996</v>
      </c>
      <c r="G9" s="15">
        <v>5363664.5999999996</v>
      </c>
      <c r="H9" s="15">
        <f t="shared" si="1"/>
        <v>2545585.120000001</v>
      </c>
    </row>
    <row r="10" spans="1:8" x14ac:dyDescent="0.2">
      <c r="A10" s="4" t="s">
        <v>133</v>
      </c>
      <c r="B10" s="22"/>
      <c r="C10" s="15">
        <v>2195136.9300000002</v>
      </c>
      <c r="D10" s="15">
        <v>-72234.17</v>
      </c>
      <c r="E10" s="15">
        <f t="shared" si="0"/>
        <v>2122902.7600000002</v>
      </c>
      <c r="F10" s="15">
        <v>1482665.46</v>
      </c>
      <c r="G10" s="15">
        <v>1482665.46</v>
      </c>
      <c r="H10" s="15">
        <f t="shared" si="1"/>
        <v>640237.30000000028</v>
      </c>
    </row>
    <row r="11" spans="1:8" x14ac:dyDescent="0.2">
      <c r="A11" s="4" t="s">
        <v>134</v>
      </c>
      <c r="B11" s="22"/>
      <c r="C11" s="15">
        <v>1314995.82</v>
      </c>
      <c r="D11" s="15">
        <v>24559.93</v>
      </c>
      <c r="E11" s="15">
        <f t="shared" si="0"/>
        <v>1339555.75</v>
      </c>
      <c r="F11" s="15">
        <v>870484.35</v>
      </c>
      <c r="G11" s="15">
        <v>857092.15</v>
      </c>
      <c r="H11" s="15">
        <f t="shared" si="1"/>
        <v>469071.4</v>
      </c>
    </row>
    <row r="12" spans="1:8" x14ac:dyDescent="0.2">
      <c r="A12" s="4" t="s">
        <v>135</v>
      </c>
      <c r="B12" s="22"/>
      <c r="C12" s="15">
        <v>1903915.28</v>
      </c>
      <c r="D12" s="15">
        <v>417417.44</v>
      </c>
      <c r="E12" s="15">
        <f t="shared" si="0"/>
        <v>2321332.7200000002</v>
      </c>
      <c r="F12" s="15">
        <v>1693941.69</v>
      </c>
      <c r="G12" s="15">
        <v>1668779.49</v>
      </c>
      <c r="H12" s="15">
        <f t="shared" si="1"/>
        <v>627391.03000000026</v>
      </c>
    </row>
    <row r="13" spans="1:8" x14ac:dyDescent="0.2">
      <c r="A13" s="4" t="s">
        <v>136</v>
      </c>
      <c r="B13" s="22"/>
      <c r="C13" s="15">
        <v>22606364.190000001</v>
      </c>
      <c r="D13" s="15">
        <v>-2339090.4500000002</v>
      </c>
      <c r="E13" s="15">
        <f t="shared" si="0"/>
        <v>20267273.740000002</v>
      </c>
      <c r="F13" s="15">
        <v>9307978.1500000004</v>
      </c>
      <c r="G13" s="15">
        <v>9297672</v>
      </c>
      <c r="H13" s="15">
        <f t="shared" si="1"/>
        <v>10959295.590000002</v>
      </c>
    </row>
    <row r="14" spans="1:8" x14ac:dyDescent="0.2">
      <c r="A14" s="4" t="s">
        <v>137</v>
      </c>
      <c r="B14" s="22"/>
      <c r="C14" s="15">
        <v>1999676.34</v>
      </c>
      <c r="D14" s="15">
        <v>183923.17</v>
      </c>
      <c r="E14" s="15">
        <f t="shared" si="0"/>
        <v>2183599.5100000002</v>
      </c>
      <c r="F14" s="15">
        <v>1505966.31</v>
      </c>
      <c r="G14" s="15">
        <v>1431569.56</v>
      </c>
      <c r="H14" s="15">
        <f t="shared" si="1"/>
        <v>677633.20000000019</v>
      </c>
    </row>
    <row r="15" spans="1:8" x14ac:dyDescent="0.2">
      <c r="A15" s="4" t="s">
        <v>138</v>
      </c>
      <c r="B15" s="22"/>
      <c r="C15" s="15">
        <v>356429.81</v>
      </c>
      <c r="D15" s="15">
        <v>0</v>
      </c>
      <c r="E15" s="15">
        <f t="shared" si="0"/>
        <v>356429.81</v>
      </c>
      <c r="F15" s="15">
        <v>239991.62</v>
      </c>
      <c r="G15" s="15">
        <v>239991.62</v>
      </c>
      <c r="H15" s="15">
        <f t="shared" si="1"/>
        <v>116438.19</v>
      </c>
    </row>
    <row r="16" spans="1:8" x14ac:dyDescent="0.2">
      <c r="A16" s="4" t="s">
        <v>139</v>
      </c>
      <c r="B16" s="22"/>
      <c r="C16" s="15">
        <v>538970.85</v>
      </c>
      <c r="D16" s="15">
        <v>-100000</v>
      </c>
      <c r="E16" s="15">
        <f t="shared" si="0"/>
        <v>438970.85</v>
      </c>
      <c r="F16" s="15">
        <v>153738.28</v>
      </c>
      <c r="G16" s="15">
        <v>153738.28</v>
      </c>
      <c r="H16" s="15">
        <f t="shared" si="1"/>
        <v>285232.56999999995</v>
      </c>
    </row>
    <row r="17" spans="1:8" x14ac:dyDescent="0.2">
      <c r="A17" s="4" t="s">
        <v>140</v>
      </c>
      <c r="B17" s="22"/>
      <c r="C17" s="15">
        <v>1246474.73</v>
      </c>
      <c r="D17" s="15">
        <v>-5000</v>
      </c>
      <c r="E17" s="15">
        <f t="shared" si="0"/>
        <v>1241474.73</v>
      </c>
      <c r="F17" s="15">
        <v>832495.94</v>
      </c>
      <c r="G17" s="15">
        <v>830741.94</v>
      </c>
      <c r="H17" s="15">
        <f t="shared" si="1"/>
        <v>408978.79000000004</v>
      </c>
    </row>
    <row r="18" spans="1:8" x14ac:dyDescent="0.2">
      <c r="A18" s="4" t="s">
        <v>141</v>
      </c>
      <c r="B18" s="22"/>
      <c r="C18" s="15">
        <v>16233000</v>
      </c>
      <c r="D18" s="15">
        <v>4600574.7699999996</v>
      </c>
      <c r="E18" s="15">
        <f t="shared" si="0"/>
        <v>20833574.77</v>
      </c>
      <c r="F18" s="15">
        <v>16716299.08</v>
      </c>
      <c r="G18" s="15">
        <v>16693211.439999999</v>
      </c>
      <c r="H18" s="15">
        <f t="shared" si="1"/>
        <v>4117275.6899999995</v>
      </c>
    </row>
    <row r="19" spans="1:8" x14ac:dyDescent="0.2">
      <c r="A19" s="4" t="s">
        <v>142</v>
      </c>
      <c r="B19" s="22"/>
      <c r="C19" s="15">
        <v>804908.05</v>
      </c>
      <c r="D19" s="15">
        <v>40299.089999999997</v>
      </c>
      <c r="E19" s="15">
        <f t="shared" si="0"/>
        <v>845207.14</v>
      </c>
      <c r="F19" s="15">
        <v>579946.93999999994</v>
      </c>
      <c r="G19" s="15">
        <v>575282.93999999994</v>
      </c>
      <c r="H19" s="15">
        <f t="shared" si="1"/>
        <v>265260.20000000007</v>
      </c>
    </row>
    <row r="20" spans="1:8" x14ac:dyDescent="0.2">
      <c r="A20" s="4" t="s">
        <v>143</v>
      </c>
      <c r="B20" s="22"/>
      <c r="C20" s="15">
        <v>1724354.08</v>
      </c>
      <c r="D20" s="15">
        <v>51708.14</v>
      </c>
      <c r="E20" s="15">
        <f t="shared" si="0"/>
        <v>1776062.22</v>
      </c>
      <c r="F20" s="15">
        <v>1056757.25</v>
      </c>
      <c r="G20" s="15">
        <v>1031979.65</v>
      </c>
      <c r="H20" s="15">
        <f t="shared" si="1"/>
        <v>719304.97</v>
      </c>
    </row>
    <row r="21" spans="1:8" x14ac:dyDescent="0.2">
      <c r="A21" s="4" t="s">
        <v>144</v>
      </c>
      <c r="B21" s="22"/>
      <c r="C21" s="15">
        <v>416724.57</v>
      </c>
      <c r="D21" s="15">
        <v>0</v>
      </c>
      <c r="E21" s="15">
        <f t="shared" si="0"/>
        <v>416724.57</v>
      </c>
      <c r="F21" s="15">
        <v>0</v>
      </c>
      <c r="G21" s="15">
        <v>0</v>
      </c>
      <c r="H21" s="15">
        <f t="shared" si="1"/>
        <v>416724.57</v>
      </c>
    </row>
    <row r="22" spans="1:8" x14ac:dyDescent="0.2">
      <c r="A22" s="4" t="s">
        <v>145</v>
      </c>
      <c r="B22" s="22"/>
      <c r="C22" s="15">
        <v>1321691.04</v>
      </c>
      <c r="D22" s="15">
        <v>16100.25</v>
      </c>
      <c r="E22" s="15">
        <f t="shared" si="0"/>
        <v>1337791.29</v>
      </c>
      <c r="F22" s="15">
        <v>981162.93</v>
      </c>
      <c r="G22" s="15">
        <v>981162.93</v>
      </c>
      <c r="H22" s="15">
        <f t="shared" si="1"/>
        <v>356628.36</v>
      </c>
    </row>
    <row r="23" spans="1:8" x14ac:dyDescent="0.2">
      <c r="A23" s="4" t="s">
        <v>146</v>
      </c>
      <c r="B23" s="22"/>
      <c r="C23" s="15">
        <v>708244.35</v>
      </c>
      <c r="D23" s="15">
        <v>772.52</v>
      </c>
      <c r="E23" s="15">
        <f t="shared" si="0"/>
        <v>709016.87</v>
      </c>
      <c r="F23" s="15">
        <v>351811.71</v>
      </c>
      <c r="G23" s="15">
        <v>348393.83</v>
      </c>
      <c r="H23" s="15">
        <f t="shared" si="1"/>
        <v>357205.16</v>
      </c>
    </row>
    <row r="24" spans="1:8" x14ac:dyDescent="0.2">
      <c r="A24" s="4" t="s">
        <v>147</v>
      </c>
      <c r="B24" s="22"/>
      <c r="C24" s="15">
        <v>12807228.710000001</v>
      </c>
      <c r="D24" s="15">
        <v>-108815.87</v>
      </c>
      <c r="E24" s="15">
        <f t="shared" si="0"/>
        <v>12698412.840000002</v>
      </c>
      <c r="F24" s="15">
        <v>8825960.3000000007</v>
      </c>
      <c r="G24" s="15">
        <v>8825960.3000000007</v>
      </c>
      <c r="H24" s="15">
        <f t="shared" si="1"/>
        <v>3872452.540000001</v>
      </c>
    </row>
    <row r="25" spans="1:8" x14ac:dyDescent="0.2">
      <c r="A25" s="4" t="s">
        <v>148</v>
      </c>
      <c r="B25" s="22"/>
      <c r="C25" s="15">
        <v>2166120.73</v>
      </c>
      <c r="D25" s="15">
        <v>-685000</v>
      </c>
      <c r="E25" s="15">
        <f t="shared" si="0"/>
        <v>1481120.73</v>
      </c>
      <c r="F25" s="15">
        <v>931263.91</v>
      </c>
      <c r="G25" s="15">
        <v>931263.91</v>
      </c>
      <c r="H25" s="15">
        <f t="shared" si="1"/>
        <v>549856.81999999995</v>
      </c>
    </row>
    <row r="26" spans="1:8" x14ac:dyDescent="0.2">
      <c r="A26" s="4" t="s">
        <v>149</v>
      </c>
      <c r="B26" s="22"/>
      <c r="C26" s="15">
        <v>463788.3</v>
      </c>
      <c r="D26" s="15">
        <v>115500.04</v>
      </c>
      <c r="E26" s="15">
        <f t="shared" si="0"/>
        <v>579288.34</v>
      </c>
      <c r="F26" s="15">
        <v>425532.8</v>
      </c>
      <c r="G26" s="15">
        <v>425532.8</v>
      </c>
      <c r="H26" s="15">
        <f t="shared" si="1"/>
        <v>153755.53999999998</v>
      </c>
    </row>
    <row r="27" spans="1:8" x14ac:dyDescent="0.2">
      <c r="A27" s="4" t="s">
        <v>150</v>
      </c>
      <c r="B27" s="22"/>
      <c r="C27" s="15">
        <v>2489978.14</v>
      </c>
      <c r="D27" s="15">
        <v>27023.08</v>
      </c>
      <c r="E27" s="15">
        <f t="shared" si="0"/>
        <v>2517001.2200000002</v>
      </c>
      <c r="F27" s="15">
        <v>1356032.03</v>
      </c>
      <c r="G27" s="15">
        <v>1342793.03</v>
      </c>
      <c r="H27" s="15">
        <f t="shared" si="1"/>
        <v>1160969.1900000002</v>
      </c>
    </row>
    <row r="28" spans="1:8" x14ac:dyDescent="0.2">
      <c r="A28" s="4" t="s">
        <v>151</v>
      </c>
      <c r="B28" s="22"/>
      <c r="C28" s="15">
        <v>2830884.89</v>
      </c>
      <c r="D28" s="15">
        <v>31000.9</v>
      </c>
      <c r="E28" s="15">
        <f t="shared" si="0"/>
        <v>2861885.79</v>
      </c>
      <c r="F28" s="15">
        <v>1674851.66</v>
      </c>
      <c r="G28" s="15">
        <v>1671351.66</v>
      </c>
      <c r="H28" s="15">
        <f t="shared" si="1"/>
        <v>1187034.1300000001</v>
      </c>
    </row>
    <row r="29" spans="1:8" x14ac:dyDescent="0.2">
      <c r="A29" s="4" t="s">
        <v>152</v>
      </c>
      <c r="B29" s="22"/>
      <c r="C29" s="15">
        <v>17547040.390000001</v>
      </c>
      <c r="D29" s="15">
        <v>1657537.56</v>
      </c>
      <c r="E29" s="15">
        <f t="shared" si="0"/>
        <v>19204577.949999999</v>
      </c>
      <c r="F29" s="15">
        <v>10718863.460000001</v>
      </c>
      <c r="G29" s="15">
        <v>10699015.859999999</v>
      </c>
      <c r="H29" s="15">
        <f t="shared" si="1"/>
        <v>8485714.4899999984</v>
      </c>
    </row>
    <row r="30" spans="1:8" x14ac:dyDescent="0.2">
      <c r="A30" s="4" t="s">
        <v>153</v>
      </c>
      <c r="B30" s="22"/>
      <c r="C30" s="15">
        <v>2827201.53</v>
      </c>
      <c r="D30" s="15">
        <v>218838.98</v>
      </c>
      <c r="E30" s="15">
        <f t="shared" si="0"/>
        <v>3046040.51</v>
      </c>
      <c r="F30" s="15">
        <v>1692473.27</v>
      </c>
      <c r="G30" s="15">
        <v>1689468.87</v>
      </c>
      <c r="H30" s="15">
        <f t="shared" si="1"/>
        <v>1353567.2399999998</v>
      </c>
    </row>
    <row r="31" spans="1:8" x14ac:dyDescent="0.2">
      <c r="A31" s="4" t="s">
        <v>154</v>
      </c>
      <c r="B31" s="22"/>
      <c r="C31" s="15">
        <v>469425.06</v>
      </c>
      <c r="D31" s="15">
        <v>0</v>
      </c>
      <c r="E31" s="15">
        <f t="shared" si="0"/>
        <v>469425.06</v>
      </c>
      <c r="F31" s="15">
        <v>282684.87</v>
      </c>
      <c r="G31" s="15">
        <v>282684.87</v>
      </c>
      <c r="H31" s="15">
        <f t="shared" si="1"/>
        <v>186740.19</v>
      </c>
    </row>
    <row r="32" spans="1:8" x14ac:dyDescent="0.2">
      <c r="A32" s="4" t="s">
        <v>155</v>
      </c>
      <c r="B32" s="22"/>
      <c r="C32" s="15">
        <v>2483990.2799999998</v>
      </c>
      <c r="D32" s="15">
        <v>588753.53</v>
      </c>
      <c r="E32" s="15">
        <f t="shared" si="0"/>
        <v>3072743.8099999996</v>
      </c>
      <c r="F32" s="15">
        <v>1797763.51</v>
      </c>
      <c r="G32" s="15">
        <v>1716634.65</v>
      </c>
      <c r="H32" s="15">
        <f t="shared" si="1"/>
        <v>1274980.2999999996</v>
      </c>
    </row>
    <row r="33" spans="1:8" x14ac:dyDescent="0.2">
      <c r="A33" s="4" t="s">
        <v>156</v>
      </c>
      <c r="B33" s="22"/>
      <c r="C33" s="15">
        <v>1251755.8500000001</v>
      </c>
      <c r="D33" s="15">
        <v>0</v>
      </c>
      <c r="E33" s="15">
        <f t="shared" si="0"/>
        <v>1251755.8500000001</v>
      </c>
      <c r="F33" s="15">
        <v>783610.43</v>
      </c>
      <c r="G33" s="15">
        <v>783610.43</v>
      </c>
      <c r="H33" s="15">
        <f t="shared" si="1"/>
        <v>468145.42000000004</v>
      </c>
    </row>
    <row r="34" spans="1:8" x14ac:dyDescent="0.2">
      <c r="A34" s="4" t="s">
        <v>157</v>
      </c>
      <c r="B34" s="22"/>
      <c r="C34" s="15">
        <v>11897853.23</v>
      </c>
      <c r="D34" s="15">
        <v>1884204.78</v>
      </c>
      <c r="E34" s="15">
        <f t="shared" si="0"/>
        <v>13782058.01</v>
      </c>
      <c r="F34" s="15">
        <v>8844285.3599999994</v>
      </c>
      <c r="G34" s="15">
        <v>8723771.4000000004</v>
      </c>
      <c r="H34" s="15">
        <f t="shared" si="1"/>
        <v>4937772.6500000004</v>
      </c>
    </row>
    <row r="35" spans="1:8" x14ac:dyDescent="0.2">
      <c r="A35" s="4" t="s">
        <v>158</v>
      </c>
      <c r="B35" s="22"/>
      <c r="C35" s="15">
        <v>2693894.82</v>
      </c>
      <c r="D35" s="15">
        <v>41812.71</v>
      </c>
      <c r="E35" s="15">
        <f t="shared" si="0"/>
        <v>2735707.53</v>
      </c>
      <c r="F35" s="15">
        <v>1942661.66</v>
      </c>
      <c r="G35" s="15">
        <v>1942661.66</v>
      </c>
      <c r="H35" s="15">
        <f t="shared" si="1"/>
        <v>793045.86999999988</v>
      </c>
    </row>
    <row r="36" spans="1:8" x14ac:dyDescent="0.2">
      <c r="A36" s="4" t="s">
        <v>159</v>
      </c>
      <c r="B36" s="22"/>
      <c r="C36" s="15">
        <v>1988271.56</v>
      </c>
      <c r="D36" s="15">
        <v>381898.16</v>
      </c>
      <c r="E36" s="15">
        <f t="shared" si="0"/>
        <v>2370169.7200000002</v>
      </c>
      <c r="F36" s="15">
        <v>1734697.24</v>
      </c>
      <c r="G36" s="15">
        <v>1626014.56</v>
      </c>
      <c r="H36" s="15">
        <f t="shared" si="1"/>
        <v>635472.48000000021</v>
      </c>
    </row>
    <row r="37" spans="1:8" x14ac:dyDescent="0.2">
      <c r="A37" s="4" t="s">
        <v>160</v>
      </c>
      <c r="B37" s="22"/>
      <c r="C37" s="15">
        <v>3587375.82</v>
      </c>
      <c r="D37" s="15">
        <v>3000</v>
      </c>
      <c r="E37" s="15">
        <f t="shared" si="0"/>
        <v>3590375.82</v>
      </c>
      <c r="F37" s="15">
        <v>2144135.62</v>
      </c>
      <c r="G37" s="15">
        <v>2144135.62</v>
      </c>
      <c r="H37" s="15">
        <f t="shared" si="1"/>
        <v>1446240.1999999997</v>
      </c>
    </row>
    <row r="38" spans="1:8" x14ac:dyDescent="0.2">
      <c r="A38" s="4" t="s">
        <v>161</v>
      </c>
      <c r="B38" s="22"/>
      <c r="C38" s="15">
        <v>5895540.9199999999</v>
      </c>
      <c r="D38" s="15">
        <v>32677.54</v>
      </c>
      <c r="E38" s="48">
        <v>5948563.6600000001</v>
      </c>
      <c r="F38" s="15">
        <v>3221946.4</v>
      </c>
      <c r="G38" s="15">
        <v>3221250.4</v>
      </c>
      <c r="H38" s="15">
        <f t="shared" si="1"/>
        <v>2726617.2600000002</v>
      </c>
    </row>
    <row r="39" spans="1:8" x14ac:dyDescent="0.2">
      <c r="A39" s="4" t="s">
        <v>162</v>
      </c>
      <c r="B39" s="22"/>
      <c r="C39" s="15">
        <v>308977.12</v>
      </c>
      <c r="D39" s="15">
        <v>8815</v>
      </c>
      <c r="E39" s="15">
        <f t="shared" ref="E39:E51" si="2">C39+D39</f>
        <v>317792.12</v>
      </c>
      <c r="F39" s="15">
        <v>225993.86</v>
      </c>
      <c r="G39" s="15">
        <v>225993.86</v>
      </c>
      <c r="H39" s="15">
        <f t="shared" si="1"/>
        <v>91798.260000000009</v>
      </c>
    </row>
    <row r="40" spans="1:8" x14ac:dyDescent="0.2">
      <c r="A40" s="4" t="s">
        <v>163</v>
      </c>
      <c r="B40" s="22"/>
      <c r="C40" s="15">
        <v>825171.97</v>
      </c>
      <c r="D40" s="15">
        <v>4000</v>
      </c>
      <c r="E40" s="15">
        <f t="shared" si="2"/>
        <v>829171.97</v>
      </c>
      <c r="F40" s="15">
        <v>537877.78</v>
      </c>
      <c r="G40" s="15">
        <v>537877.78</v>
      </c>
      <c r="H40" s="15">
        <f t="shared" si="1"/>
        <v>291294.18999999994</v>
      </c>
    </row>
    <row r="41" spans="1:8" x14ac:dyDescent="0.2">
      <c r="A41" s="4" t="s">
        <v>164</v>
      </c>
      <c r="B41" s="22"/>
      <c r="C41" s="15">
        <v>211682.4</v>
      </c>
      <c r="D41" s="15">
        <v>0</v>
      </c>
      <c r="E41" s="15">
        <f t="shared" si="2"/>
        <v>211682.4</v>
      </c>
      <c r="F41" s="15">
        <v>142530.16</v>
      </c>
      <c r="G41" s="15">
        <v>142530.16</v>
      </c>
      <c r="H41" s="15">
        <f t="shared" si="1"/>
        <v>69152.239999999991</v>
      </c>
    </row>
    <row r="42" spans="1:8" x14ac:dyDescent="0.2">
      <c r="A42" s="4" t="s">
        <v>165</v>
      </c>
      <c r="B42" s="22"/>
      <c r="C42" s="15">
        <v>46646417.350000001</v>
      </c>
      <c r="D42" s="15">
        <v>48416106.880000003</v>
      </c>
      <c r="E42" s="15">
        <f t="shared" si="2"/>
        <v>95062524.230000004</v>
      </c>
      <c r="F42" s="15">
        <v>41954600.890000001</v>
      </c>
      <c r="G42" s="15">
        <v>41909156.520000003</v>
      </c>
      <c r="H42" s="15">
        <f t="shared" si="1"/>
        <v>53107923.340000004</v>
      </c>
    </row>
    <row r="43" spans="1:8" x14ac:dyDescent="0.2">
      <c r="A43" s="4" t="s">
        <v>166</v>
      </c>
      <c r="B43" s="22"/>
      <c r="C43" s="15">
        <v>2282485.6800000002</v>
      </c>
      <c r="D43" s="15">
        <v>191228.88</v>
      </c>
      <c r="E43" s="15">
        <f t="shared" si="2"/>
        <v>2473714.56</v>
      </c>
      <c r="F43" s="15">
        <v>1459633.77</v>
      </c>
      <c r="G43" s="15">
        <v>1459633.77</v>
      </c>
      <c r="H43" s="15">
        <f t="shared" si="1"/>
        <v>1014080.79</v>
      </c>
    </row>
    <row r="44" spans="1:8" x14ac:dyDescent="0.2">
      <c r="A44" s="4" t="s">
        <v>167</v>
      </c>
      <c r="B44" s="22"/>
      <c r="C44" s="15">
        <v>2140697.15</v>
      </c>
      <c r="D44" s="15">
        <v>202982.08</v>
      </c>
      <c r="E44" s="15">
        <f t="shared" si="2"/>
        <v>2343679.23</v>
      </c>
      <c r="F44" s="15">
        <v>1685812.71</v>
      </c>
      <c r="G44" s="15">
        <v>1680422.71</v>
      </c>
      <c r="H44" s="15">
        <f t="shared" si="1"/>
        <v>657866.52</v>
      </c>
    </row>
    <row r="45" spans="1:8" x14ac:dyDescent="0.2">
      <c r="A45" s="4" t="s">
        <v>168</v>
      </c>
      <c r="B45" s="22"/>
      <c r="C45" s="15">
        <v>267680.7</v>
      </c>
      <c r="D45" s="15">
        <v>58315.54</v>
      </c>
      <c r="E45" s="15">
        <f t="shared" si="2"/>
        <v>325996.24</v>
      </c>
      <c r="F45" s="15">
        <v>251886.71</v>
      </c>
      <c r="G45" s="15">
        <v>250766.71</v>
      </c>
      <c r="H45" s="15">
        <f t="shared" si="1"/>
        <v>74109.53</v>
      </c>
    </row>
    <row r="46" spans="1:8" x14ac:dyDescent="0.2">
      <c r="A46" s="4" t="s">
        <v>169</v>
      </c>
      <c r="B46" s="22"/>
      <c r="C46" s="15">
        <v>1318046.05</v>
      </c>
      <c r="D46" s="15">
        <v>181600</v>
      </c>
      <c r="E46" s="15">
        <f t="shared" si="2"/>
        <v>1499646.05</v>
      </c>
      <c r="F46" s="15">
        <v>1181286.6100000001</v>
      </c>
      <c r="G46" s="15">
        <v>1181286.6100000001</v>
      </c>
      <c r="H46" s="15">
        <f t="shared" si="1"/>
        <v>318359.43999999994</v>
      </c>
    </row>
    <row r="47" spans="1:8" x14ac:dyDescent="0.2">
      <c r="A47" s="4" t="s">
        <v>170</v>
      </c>
      <c r="B47" s="22"/>
      <c r="C47" s="15">
        <v>997802.86</v>
      </c>
      <c r="D47" s="15">
        <v>3149.25</v>
      </c>
      <c r="E47" s="15">
        <f t="shared" si="2"/>
        <v>1000952.11</v>
      </c>
      <c r="F47" s="15">
        <v>495034.69</v>
      </c>
      <c r="G47" s="15">
        <v>495034.69</v>
      </c>
      <c r="H47" s="15">
        <f t="shared" si="1"/>
        <v>505917.42</v>
      </c>
    </row>
    <row r="48" spans="1:8" x14ac:dyDescent="0.2">
      <c r="A48" s="4" t="s">
        <v>171</v>
      </c>
      <c r="B48" s="22"/>
      <c r="C48" s="15">
        <v>455584.09</v>
      </c>
      <c r="D48" s="15">
        <v>40345.71</v>
      </c>
      <c r="E48" s="15">
        <f t="shared" si="2"/>
        <v>495929.80000000005</v>
      </c>
      <c r="F48" s="15">
        <v>327907.71000000002</v>
      </c>
      <c r="G48" s="15">
        <v>327907.71000000002</v>
      </c>
      <c r="H48" s="15">
        <f t="shared" si="1"/>
        <v>168022.09000000003</v>
      </c>
    </row>
    <row r="49" spans="1:8" x14ac:dyDescent="0.2">
      <c r="A49" s="4" t="s">
        <v>172</v>
      </c>
      <c r="B49" s="22"/>
      <c r="C49" s="15">
        <v>1304187.8</v>
      </c>
      <c r="D49" s="15">
        <v>4414.5</v>
      </c>
      <c r="E49" s="15">
        <f t="shared" si="2"/>
        <v>1308602.3</v>
      </c>
      <c r="F49" s="15">
        <v>782493.31</v>
      </c>
      <c r="G49" s="15">
        <v>782493.31</v>
      </c>
      <c r="H49" s="15">
        <f t="shared" si="1"/>
        <v>526108.99</v>
      </c>
    </row>
    <row r="50" spans="1:8" x14ac:dyDescent="0.2">
      <c r="A50" s="4" t="s">
        <v>173</v>
      </c>
      <c r="B50" s="22"/>
      <c r="C50" s="15">
        <v>2686112.36</v>
      </c>
      <c r="D50" s="15">
        <v>12977.88</v>
      </c>
      <c r="E50" s="15">
        <f t="shared" si="2"/>
        <v>2699090.2399999998</v>
      </c>
      <c r="F50" s="15">
        <v>1818268.84</v>
      </c>
      <c r="G50" s="15">
        <v>1818268.84</v>
      </c>
      <c r="H50" s="15">
        <f t="shared" si="1"/>
        <v>880821.39999999967</v>
      </c>
    </row>
    <row r="51" spans="1:8" x14ac:dyDescent="0.2">
      <c r="A51" s="4" t="s">
        <v>174</v>
      </c>
      <c r="B51" s="22"/>
      <c r="C51" s="15">
        <v>1305539.19</v>
      </c>
      <c r="D51" s="15">
        <v>538527.43000000005</v>
      </c>
      <c r="E51" s="15">
        <f t="shared" si="2"/>
        <v>1844066.62</v>
      </c>
      <c r="F51" s="15">
        <v>1045148.28</v>
      </c>
      <c r="G51" s="15">
        <v>1045148.28</v>
      </c>
      <c r="H51" s="15">
        <f t="shared" si="1"/>
        <v>798918.34000000008</v>
      </c>
    </row>
    <row r="52" spans="1:8" x14ac:dyDescent="0.2">
      <c r="A52" s="25"/>
      <c r="B52" s="42" t="s">
        <v>53</v>
      </c>
      <c r="C52" s="23">
        <f t="shared" ref="C52:H52" si="3">SUM(C7:C51)</f>
        <v>193898723.66000006</v>
      </c>
      <c r="D52" s="23">
        <f t="shared" si="3"/>
        <v>58116658.560000002</v>
      </c>
      <c r="E52" s="23">
        <f t="shared" si="3"/>
        <v>252035727.42000011</v>
      </c>
      <c r="F52" s="23">
        <f t="shared" si="3"/>
        <v>140657336.58000004</v>
      </c>
      <c r="G52" s="23">
        <f t="shared" si="3"/>
        <v>140073811.29000005</v>
      </c>
      <c r="H52" s="23">
        <f t="shared" si="3"/>
        <v>111378390.84</v>
      </c>
    </row>
    <row r="55" spans="1:8" ht="45" customHeight="1" x14ac:dyDescent="0.2">
      <c r="A55" s="56" t="s">
        <v>176</v>
      </c>
      <c r="B55" s="57"/>
      <c r="C55" s="57"/>
      <c r="D55" s="57"/>
      <c r="E55" s="57"/>
      <c r="F55" s="57"/>
      <c r="G55" s="57"/>
      <c r="H55" s="58"/>
    </row>
    <row r="57" spans="1:8" x14ac:dyDescent="0.2">
      <c r="A57" s="61" t="s">
        <v>54</v>
      </c>
      <c r="B57" s="62"/>
      <c r="C57" s="56" t="s">
        <v>60</v>
      </c>
      <c r="D57" s="57"/>
      <c r="E57" s="57"/>
      <c r="F57" s="57"/>
      <c r="G57" s="58"/>
      <c r="H57" s="59" t="s">
        <v>59</v>
      </c>
    </row>
    <row r="58" spans="1:8" ht="22.5" x14ac:dyDescent="0.2">
      <c r="A58" s="63"/>
      <c r="B58" s="64"/>
      <c r="C58" s="9" t="s">
        <v>55</v>
      </c>
      <c r="D58" s="9" t="s">
        <v>125</v>
      </c>
      <c r="E58" s="9" t="s">
        <v>56</v>
      </c>
      <c r="F58" s="9" t="s">
        <v>57</v>
      </c>
      <c r="G58" s="9" t="s">
        <v>58</v>
      </c>
      <c r="H58" s="60"/>
    </row>
    <row r="59" spans="1:8" x14ac:dyDescent="0.2">
      <c r="A59" s="65"/>
      <c r="B59" s="66"/>
      <c r="C59" s="10">
        <v>1</v>
      </c>
      <c r="D59" s="10">
        <v>2</v>
      </c>
      <c r="E59" s="10" t="s">
        <v>126</v>
      </c>
      <c r="F59" s="10">
        <v>4</v>
      </c>
      <c r="G59" s="10">
        <v>5</v>
      </c>
      <c r="H59" s="10" t="s">
        <v>127</v>
      </c>
    </row>
    <row r="60" spans="1:8" x14ac:dyDescent="0.2">
      <c r="A60" s="27"/>
      <c r="B60" s="28"/>
      <c r="C60" s="30"/>
      <c r="D60" s="30"/>
      <c r="E60" s="30"/>
      <c r="F60" s="30"/>
      <c r="G60" s="30"/>
      <c r="H60" s="30"/>
    </row>
    <row r="61" spans="1:8" x14ac:dyDescent="0.2">
      <c r="A61" s="4" t="s">
        <v>8</v>
      </c>
      <c r="B61" s="2"/>
      <c r="C61" s="31">
        <v>0</v>
      </c>
      <c r="D61" s="31">
        <v>0</v>
      </c>
      <c r="E61" s="31">
        <f>C61+D61</f>
        <v>0</v>
      </c>
      <c r="F61" s="31">
        <v>0</v>
      </c>
      <c r="G61" s="31">
        <v>0</v>
      </c>
      <c r="H61" s="31">
        <f>E61-F61</f>
        <v>0</v>
      </c>
    </row>
    <row r="62" spans="1:8" x14ac:dyDescent="0.2">
      <c r="A62" s="4" t="s">
        <v>9</v>
      </c>
      <c r="B62" s="2"/>
      <c r="C62" s="31">
        <v>0</v>
      </c>
      <c r="D62" s="31">
        <v>0</v>
      </c>
      <c r="E62" s="31">
        <f t="shared" ref="E62:E64" si="4">C62+D62</f>
        <v>0</v>
      </c>
      <c r="F62" s="31">
        <v>0</v>
      </c>
      <c r="G62" s="31">
        <v>0</v>
      </c>
      <c r="H62" s="31">
        <f t="shared" ref="H62:H64" si="5">E62-F62</f>
        <v>0</v>
      </c>
    </row>
    <row r="63" spans="1:8" x14ac:dyDescent="0.2">
      <c r="A63" s="4" t="s">
        <v>10</v>
      </c>
      <c r="B63" s="2"/>
      <c r="C63" s="31">
        <v>0</v>
      </c>
      <c r="D63" s="31">
        <v>0</v>
      </c>
      <c r="E63" s="31">
        <f t="shared" si="4"/>
        <v>0</v>
      </c>
      <c r="F63" s="31">
        <v>0</v>
      </c>
      <c r="G63" s="31">
        <v>0</v>
      </c>
      <c r="H63" s="31">
        <f t="shared" si="5"/>
        <v>0</v>
      </c>
    </row>
    <row r="64" spans="1:8" x14ac:dyDescent="0.2">
      <c r="A64" s="4" t="s">
        <v>11</v>
      </c>
      <c r="B64" s="2"/>
      <c r="C64" s="31">
        <v>0</v>
      </c>
      <c r="D64" s="31">
        <v>0</v>
      </c>
      <c r="E64" s="31">
        <f t="shared" si="4"/>
        <v>0</v>
      </c>
      <c r="F64" s="31">
        <v>0</v>
      </c>
      <c r="G64" s="31">
        <v>0</v>
      </c>
      <c r="H64" s="31">
        <f t="shared" si="5"/>
        <v>0</v>
      </c>
    </row>
    <row r="65" spans="1:8" x14ac:dyDescent="0.2">
      <c r="A65" s="4"/>
      <c r="B65" s="2"/>
      <c r="C65" s="32"/>
      <c r="D65" s="32"/>
      <c r="E65" s="32"/>
      <c r="F65" s="32"/>
      <c r="G65" s="32"/>
      <c r="H65" s="32"/>
    </row>
    <row r="66" spans="1:8" x14ac:dyDescent="0.2">
      <c r="A66" s="25"/>
      <c r="B66" s="42" t="s">
        <v>53</v>
      </c>
      <c r="C66" s="23">
        <f>SUM(C61:C65)</f>
        <v>0</v>
      </c>
      <c r="D66" s="23">
        <f>SUM(D61:D65)</f>
        <v>0</v>
      </c>
      <c r="E66" s="23">
        <f>SUM(E61:E64)</f>
        <v>0</v>
      </c>
      <c r="F66" s="23">
        <f>SUM(F61:F64)</f>
        <v>0</v>
      </c>
      <c r="G66" s="23">
        <f>SUM(G61:G64)</f>
        <v>0</v>
      </c>
      <c r="H66" s="23">
        <f>SUM(H61:H64)</f>
        <v>0</v>
      </c>
    </row>
    <row r="67" spans="1:8" ht="45" customHeight="1" x14ac:dyDescent="0.2">
      <c r="A67" s="56" t="s">
        <v>177</v>
      </c>
      <c r="B67" s="57"/>
      <c r="C67" s="57"/>
      <c r="D67" s="57"/>
      <c r="E67" s="57"/>
      <c r="F67" s="57"/>
      <c r="G67" s="57"/>
      <c r="H67" s="58"/>
    </row>
    <row r="68" spans="1:8" x14ac:dyDescent="0.2">
      <c r="A68" s="61" t="s">
        <v>54</v>
      </c>
      <c r="B68" s="62"/>
      <c r="C68" s="56" t="s">
        <v>60</v>
      </c>
      <c r="D68" s="57"/>
      <c r="E68" s="57"/>
      <c r="F68" s="57"/>
      <c r="G68" s="58"/>
      <c r="H68" s="59" t="s">
        <v>59</v>
      </c>
    </row>
    <row r="69" spans="1:8" ht="22.5" x14ac:dyDescent="0.2">
      <c r="A69" s="63"/>
      <c r="B69" s="64"/>
      <c r="C69" s="9" t="s">
        <v>55</v>
      </c>
      <c r="D69" s="9" t="s">
        <v>125</v>
      </c>
      <c r="E69" s="9" t="s">
        <v>56</v>
      </c>
      <c r="F69" s="9" t="s">
        <v>57</v>
      </c>
      <c r="G69" s="9" t="s">
        <v>58</v>
      </c>
      <c r="H69" s="60"/>
    </row>
    <row r="70" spans="1:8" x14ac:dyDescent="0.2">
      <c r="A70" s="65"/>
      <c r="B70" s="66"/>
      <c r="C70" s="10">
        <v>1</v>
      </c>
      <c r="D70" s="10">
        <v>2</v>
      </c>
      <c r="E70" s="10" t="s">
        <v>126</v>
      </c>
      <c r="F70" s="10">
        <v>4</v>
      </c>
      <c r="G70" s="10">
        <v>5</v>
      </c>
      <c r="H70" s="10" t="s">
        <v>127</v>
      </c>
    </row>
    <row r="71" spans="1:8" ht="22.5" x14ac:dyDescent="0.2">
      <c r="A71" s="4"/>
      <c r="B71" s="29" t="s">
        <v>13</v>
      </c>
      <c r="C71" s="31">
        <v>0</v>
      </c>
      <c r="D71" s="31">
        <v>0</v>
      </c>
      <c r="E71" s="31">
        <f t="shared" ref="E71:E77" si="6">C71+D71</f>
        <v>0</v>
      </c>
      <c r="F71" s="31">
        <v>0</v>
      </c>
      <c r="G71" s="31">
        <v>0</v>
      </c>
      <c r="H71" s="31">
        <f t="shared" ref="H71:H77" si="7">E71-F71</f>
        <v>0</v>
      </c>
    </row>
    <row r="72" spans="1:8" x14ac:dyDescent="0.2">
      <c r="A72" s="4"/>
      <c r="B72" s="29" t="s">
        <v>12</v>
      </c>
      <c r="C72" s="31">
        <v>0</v>
      </c>
      <c r="D72" s="31">
        <v>0</v>
      </c>
      <c r="E72" s="31">
        <f t="shared" si="6"/>
        <v>0</v>
      </c>
      <c r="F72" s="31">
        <v>0</v>
      </c>
      <c r="G72" s="31">
        <v>0</v>
      </c>
      <c r="H72" s="31">
        <f t="shared" si="7"/>
        <v>0</v>
      </c>
    </row>
    <row r="73" spans="1:8" ht="22.5" x14ac:dyDescent="0.2">
      <c r="A73" s="4"/>
      <c r="B73" s="29" t="s">
        <v>14</v>
      </c>
      <c r="C73" s="31">
        <v>0</v>
      </c>
      <c r="D73" s="31">
        <v>0</v>
      </c>
      <c r="E73" s="31">
        <f t="shared" si="6"/>
        <v>0</v>
      </c>
      <c r="F73" s="31">
        <v>0</v>
      </c>
      <c r="G73" s="31">
        <v>0</v>
      </c>
      <c r="H73" s="31">
        <f t="shared" si="7"/>
        <v>0</v>
      </c>
    </row>
    <row r="74" spans="1:8" ht="22.5" x14ac:dyDescent="0.2">
      <c r="A74" s="4"/>
      <c r="B74" s="29" t="s">
        <v>26</v>
      </c>
      <c r="C74" s="31">
        <v>0</v>
      </c>
      <c r="D74" s="31">
        <v>0</v>
      </c>
      <c r="E74" s="31">
        <f t="shared" si="6"/>
        <v>0</v>
      </c>
      <c r="F74" s="31">
        <v>0</v>
      </c>
      <c r="G74" s="31">
        <v>0</v>
      </c>
      <c r="H74" s="31">
        <f t="shared" si="7"/>
        <v>0</v>
      </c>
    </row>
    <row r="75" spans="1:8" ht="33.75" x14ac:dyDescent="0.2">
      <c r="A75" s="4"/>
      <c r="B75" s="29" t="s">
        <v>27</v>
      </c>
      <c r="C75" s="31">
        <v>0</v>
      </c>
      <c r="D75" s="31">
        <v>0</v>
      </c>
      <c r="E75" s="31">
        <f t="shared" si="6"/>
        <v>0</v>
      </c>
      <c r="F75" s="31">
        <v>0</v>
      </c>
      <c r="G75" s="31">
        <v>0</v>
      </c>
      <c r="H75" s="31">
        <f t="shared" si="7"/>
        <v>0</v>
      </c>
    </row>
    <row r="76" spans="1:8" ht="22.5" x14ac:dyDescent="0.2">
      <c r="A76" s="4"/>
      <c r="B76" s="29" t="s">
        <v>34</v>
      </c>
      <c r="C76" s="31">
        <v>0</v>
      </c>
      <c r="D76" s="31">
        <v>0</v>
      </c>
      <c r="E76" s="31">
        <f t="shared" si="6"/>
        <v>0</v>
      </c>
      <c r="F76" s="31">
        <v>0</v>
      </c>
      <c r="G76" s="31">
        <v>0</v>
      </c>
      <c r="H76" s="31">
        <f t="shared" si="7"/>
        <v>0</v>
      </c>
    </row>
    <row r="77" spans="1:8" ht="22.5" x14ac:dyDescent="0.2">
      <c r="A77" s="4"/>
      <c r="B77" s="29" t="s">
        <v>15</v>
      </c>
      <c r="C77" s="31">
        <v>0</v>
      </c>
      <c r="D77" s="31">
        <v>0</v>
      </c>
      <c r="E77" s="31">
        <f t="shared" si="6"/>
        <v>0</v>
      </c>
      <c r="F77" s="31">
        <v>0</v>
      </c>
      <c r="G77" s="31">
        <v>0</v>
      </c>
      <c r="H77" s="31">
        <f t="shared" si="7"/>
        <v>0</v>
      </c>
    </row>
    <row r="78" spans="1:8" x14ac:dyDescent="0.2">
      <c r="A78" s="25"/>
      <c r="B78" s="42" t="s">
        <v>53</v>
      </c>
      <c r="C78" s="23">
        <f t="shared" ref="C78:H78" si="8">SUM(C71:C77)</f>
        <v>0</v>
      </c>
      <c r="D78" s="23">
        <f t="shared" si="8"/>
        <v>0</v>
      </c>
      <c r="E78" s="23">
        <f t="shared" si="8"/>
        <v>0</v>
      </c>
      <c r="F78" s="23">
        <f t="shared" si="8"/>
        <v>0</v>
      </c>
      <c r="G78" s="23">
        <f t="shared" si="8"/>
        <v>0</v>
      </c>
      <c r="H78" s="23">
        <f t="shared" si="8"/>
        <v>0</v>
      </c>
    </row>
    <row r="79" spans="1:8" s="53" customFormat="1" x14ac:dyDescent="0.2">
      <c r="B79" s="53" t="s">
        <v>179</v>
      </c>
      <c r="D79" s="54"/>
    </row>
    <row r="80" spans="1:8" s="53" customFormat="1" x14ac:dyDescent="0.2">
      <c r="D80" s="55"/>
    </row>
    <row r="81" spans="4:10" s="53" customFormat="1" x14ac:dyDescent="0.2"/>
    <row r="82" spans="4:10" s="53" customFormat="1" ht="30.75" customHeight="1" x14ac:dyDescent="0.2">
      <c r="D82" s="55"/>
      <c r="E82" s="55"/>
      <c r="F82" s="55"/>
      <c r="G82" s="55"/>
      <c r="H82" s="55"/>
      <c r="I82" s="55"/>
      <c r="J82" s="55"/>
    </row>
    <row r="83" spans="4:10" s="53" customFormat="1" x14ac:dyDescent="0.2"/>
    <row r="84" spans="4:10" s="53" customFormat="1" x14ac:dyDescent="0.2"/>
    <row r="85" spans="4:10" s="53" customFormat="1" x14ac:dyDescent="0.2"/>
    <row r="86" spans="4:10" s="53" customFormat="1" x14ac:dyDescent="0.2"/>
  </sheetData>
  <mergeCells count="12">
    <mergeCell ref="A67:H67"/>
    <mergeCell ref="A68:B70"/>
    <mergeCell ref="C68:G68"/>
    <mergeCell ref="H68:H69"/>
    <mergeCell ref="A1:H1"/>
    <mergeCell ref="A3:B5"/>
    <mergeCell ref="C3:G3"/>
    <mergeCell ref="H3:H4"/>
    <mergeCell ref="A55:H55"/>
    <mergeCell ref="A57:B59"/>
    <mergeCell ref="C57:G57"/>
    <mergeCell ref="H57:H58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B16" sqref="B16"/>
    </sheetView>
  </sheetViews>
  <sheetFormatPr baseColWidth="10" defaultRowHeight="11.25" x14ac:dyDescent="0.2"/>
  <cols>
    <col min="1" max="1" width="4.83203125" style="52" customWidth="1"/>
    <col min="2" max="2" width="65.83203125" style="3" customWidth="1"/>
    <col min="3" max="8" width="18.33203125" style="3" customWidth="1"/>
    <col min="9" max="16384" width="12" style="3"/>
  </cols>
  <sheetData>
    <row r="1" spans="1:8" ht="60" customHeight="1" x14ac:dyDescent="0.2">
      <c r="A1" s="67" t="s">
        <v>178</v>
      </c>
      <c r="B1" s="68"/>
      <c r="C1" s="68"/>
      <c r="D1" s="68"/>
      <c r="E1" s="68"/>
      <c r="F1" s="68"/>
      <c r="G1" s="68"/>
      <c r="H1" s="69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0"/>
      <c r="B5" s="41"/>
      <c r="C5" s="14"/>
      <c r="D5" s="14"/>
      <c r="E5" s="14"/>
      <c r="F5" s="14"/>
      <c r="G5" s="14"/>
      <c r="H5" s="14"/>
    </row>
    <row r="6" spans="1:8" x14ac:dyDescent="0.2">
      <c r="A6" s="37" t="s">
        <v>16</v>
      </c>
      <c r="B6" s="35"/>
      <c r="C6" s="15">
        <f t="shared" ref="C6:H6" si="0">SUM(C7:C14)</f>
        <v>86013944.870000005</v>
      </c>
      <c r="D6" s="15">
        <f t="shared" si="0"/>
        <v>-9698.229999999865</v>
      </c>
      <c r="E6" s="15">
        <f t="shared" si="0"/>
        <v>86024591.840000004</v>
      </c>
      <c r="F6" s="15">
        <f t="shared" si="0"/>
        <v>49926603.450000003</v>
      </c>
      <c r="G6" s="15">
        <f t="shared" si="0"/>
        <v>49647319.170000002</v>
      </c>
      <c r="H6" s="15">
        <f t="shared" si="0"/>
        <v>36097988.390000001</v>
      </c>
    </row>
    <row r="7" spans="1:8" x14ac:dyDescent="0.2">
      <c r="A7" s="34"/>
      <c r="B7" s="38" t="s">
        <v>42</v>
      </c>
      <c r="C7" s="15">
        <v>7196379.0300000003</v>
      </c>
      <c r="D7" s="15">
        <v>1496733.31</v>
      </c>
      <c r="E7" s="15">
        <f>C7+D7</f>
        <v>8693112.3399999999</v>
      </c>
      <c r="F7" s="15">
        <v>5886991.3399999999</v>
      </c>
      <c r="G7" s="15">
        <v>5886991.3399999999</v>
      </c>
      <c r="H7" s="15">
        <f>E7-F7</f>
        <v>2806121</v>
      </c>
    </row>
    <row r="8" spans="1:8" x14ac:dyDescent="0.2">
      <c r="A8" s="34"/>
      <c r="B8" s="38" t="s">
        <v>17</v>
      </c>
      <c r="C8" s="15">
        <v>356429.81</v>
      </c>
      <c r="D8" s="15">
        <v>0</v>
      </c>
      <c r="E8" s="15">
        <f t="shared" ref="E8:E13" si="1">C8+D8</f>
        <v>356429.81</v>
      </c>
      <c r="F8" s="15">
        <v>239991.62</v>
      </c>
      <c r="G8" s="15">
        <v>239991.62</v>
      </c>
      <c r="H8" s="15">
        <f t="shared" ref="H8:H14" si="2">E8-F8</f>
        <v>116438.19</v>
      </c>
    </row>
    <row r="9" spans="1:8" x14ac:dyDescent="0.2">
      <c r="A9" s="34"/>
      <c r="B9" s="38" t="s">
        <v>43</v>
      </c>
      <c r="C9" s="15">
        <v>10170905.24</v>
      </c>
      <c r="D9" s="15">
        <v>861731.42</v>
      </c>
      <c r="E9" s="15">
        <f t="shared" si="1"/>
        <v>11032636.66</v>
      </c>
      <c r="F9" s="15">
        <v>7810882.4100000001</v>
      </c>
      <c r="G9" s="15">
        <v>7787031.7699999996</v>
      </c>
      <c r="H9" s="15">
        <f t="shared" si="2"/>
        <v>3221754.25</v>
      </c>
    </row>
    <row r="10" spans="1:8" x14ac:dyDescent="0.2">
      <c r="A10" s="34"/>
      <c r="B10" s="38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4"/>
      <c r="B11" s="38" t="s">
        <v>23</v>
      </c>
      <c r="C11" s="15">
        <v>25607472.370000001</v>
      </c>
      <c r="D11" s="15">
        <v>-5378298.4299999997</v>
      </c>
      <c r="E11" s="15">
        <f t="shared" si="1"/>
        <v>20229173.940000001</v>
      </c>
      <c r="F11" s="15">
        <v>7919985.5499999998</v>
      </c>
      <c r="G11" s="15">
        <v>7896287.2000000002</v>
      </c>
      <c r="H11" s="15">
        <f t="shared" si="2"/>
        <v>12309188.390000001</v>
      </c>
    </row>
    <row r="12" spans="1:8" x14ac:dyDescent="0.2">
      <c r="A12" s="34"/>
      <c r="B12" s="38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4"/>
      <c r="B13" s="38" t="s">
        <v>44</v>
      </c>
      <c r="C13" s="15">
        <v>23327657.260000002</v>
      </c>
      <c r="D13" s="15">
        <v>2465130.0699999998</v>
      </c>
      <c r="E13" s="15">
        <f t="shared" si="1"/>
        <v>25792787.330000002</v>
      </c>
      <c r="F13" s="15">
        <v>14491785.109999999</v>
      </c>
      <c r="G13" s="15">
        <v>14387804.25</v>
      </c>
      <c r="H13" s="15">
        <f t="shared" si="2"/>
        <v>11301002.220000003</v>
      </c>
    </row>
    <row r="14" spans="1:8" x14ac:dyDescent="0.2">
      <c r="A14" s="34"/>
      <c r="B14" s="38" t="s">
        <v>19</v>
      </c>
      <c r="C14" s="15">
        <v>19355101.16</v>
      </c>
      <c r="D14" s="15">
        <v>545005.4</v>
      </c>
      <c r="E14" s="15">
        <f>C14+D14+20345.2</f>
        <v>19920451.759999998</v>
      </c>
      <c r="F14" s="15">
        <v>13576967.42</v>
      </c>
      <c r="G14" s="15">
        <v>13449212.99</v>
      </c>
      <c r="H14" s="15">
        <f t="shared" si="2"/>
        <v>6343484.339999998</v>
      </c>
    </row>
    <row r="15" spans="1:8" x14ac:dyDescent="0.2">
      <c r="A15" s="36"/>
      <c r="B15" s="38"/>
      <c r="C15" s="15"/>
      <c r="D15" s="15"/>
      <c r="E15" s="15"/>
      <c r="F15" s="15"/>
      <c r="G15" s="15"/>
      <c r="H15" s="15"/>
    </row>
    <row r="16" spans="1:8" x14ac:dyDescent="0.2">
      <c r="A16" s="37" t="s">
        <v>20</v>
      </c>
      <c r="B16" s="39"/>
      <c r="C16" s="15">
        <f t="shared" ref="C16:H16" si="3">SUM(C17:C23)</f>
        <v>90168460.840000004</v>
      </c>
      <c r="D16" s="15">
        <f t="shared" si="3"/>
        <v>40356372.280000009</v>
      </c>
      <c r="E16" s="15">
        <f t="shared" si="3"/>
        <v>130524833.12</v>
      </c>
      <c r="F16" s="15">
        <f t="shared" si="3"/>
        <v>66823222.07</v>
      </c>
      <c r="G16" s="15">
        <f t="shared" si="3"/>
        <v>66524371.060000002</v>
      </c>
      <c r="H16" s="15">
        <f t="shared" si="3"/>
        <v>63701611.050000012</v>
      </c>
    </row>
    <row r="17" spans="1:8" x14ac:dyDescent="0.2">
      <c r="A17" s="34"/>
      <c r="B17" s="38" t="s">
        <v>45</v>
      </c>
      <c r="C17" s="15">
        <v>0</v>
      </c>
      <c r="D17" s="15">
        <v>17332847.16</v>
      </c>
      <c r="E17" s="15">
        <f>C17+D17</f>
        <v>17332847.16</v>
      </c>
      <c r="F17" s="15">
        <v>10430272.720000001</v>
      </c>
      <c r="G17" s="15">
        <v>10430272.720000001</v>
      </c>
      <c r="H17" s="15">
        <f t="shared" ref="H17:H23" si="4">E17-F17</f>
        <v>6902574.4399999995</v>
      </c>
    </row>
    <row r="18" spans="1:8" x14ac:dyDescent="0.2">
      <c r="A18" s="34"/>
      <c r="B18" s="38" t="s">
        <v>28</v>
      </c>
      <c r="C18" s="15">
        <v>79683283.510000005</v>
      </c>
      <c r="D18" s="15">
        <v>19028805.57</v>
      </c>
      <c r="E18" s="15">
        <f t="shared" ref="E18:E23" si="5">C18+D18</f>
        <v>98712089.080000013</v>
      </c>
      <c r="F18" s="15">
        <v>46399977.609999999</v>
      </c>
      <c r="G18" s="15">
        <v>46124640.600000001</v>
      </c>
      <c r="H18" s="15">
        <f t="shared" si="4"/>
        <v>52312111.470000014</v>
      </c>
    </row>
    <row r="19" spans="1:8" x14ac:dyDescent="0.2">
      <c r="A19" s="34"/>
      <c r="B19" s="38" t="s">
        <v>21</v>
      </c>
      <c r="C19" s="15">
        <v>416724.57</v>
      </c>
      <c r="D19" s="15">
        <v>0</v>
      </c>
      <c r="E19" s="15">
        <f t="shared" si="5"/>
        <v>416724.57</v>
      </c>
      <c r="F19" s="15">
        <v>0</v>
      </c>
      <c r="G19" s="15">
        <v>0</v>
      </c>
      <c r="H19" s="15">
        <f t="shared" si="4"/>
        <v>416724.57</v>
      </c>
    </row>
    <row r="20" spans="1:8" x14ac:dyDescent="0.2">
      <c r="A20" s="34"/>
      <c r="B20" s="38" t="s">
        <v>46</v>
      </c>
      <c r="C20" s="15">
        <v>5320863.03</v>
      </c>
      <c r="D20" s="15">
        <v>937895.45</v>
      </c>
      <c r="E20" s="15">
        <f t="shared" si="5"/>
        <v>6258758.4800000004</v>
      </c>
      <c r="F20" s="15">
        <v>3361994.29</v>
      </c>
      <c r="G20" s="15">
        <v>3345255.29</v>
      </c>
      <c r="H20" s="15">
        <f t="shared" si="4"/>
        <v>2896764.1900000004</v>
      </c>
    </row>
    <row r="21" spans="1:8" x14ac:dyDescent="0.2">
      <c r="A21" s="34"/>
      <c r="B21" s="38" t="s">
        <v>47</v>
      </c>
      <c r="C21" s="15">
        <v>2629909.0299999998</v>
      </c>
      <c r="D21" s="15">
        <v>-569499.96</v>
      </c>
      <c r="E21" s="15">
        <f t="shared" si="5"/>
        <v>2060409.0699999998</v>
      </c>
      <c r="F21" s="15">
        <v>1356796.71</v>
      </c>
      <c r="G21" s="15">
        <v>1356796.71</v>
      </c>
      <c r="H21" s="15">
        <f t="shared" si="4"/>
        <v>703612.35999999987</v>
      </c>
    </row>
    <row r="22" spans="1:8" x14ac:dyDescent="0.2">
      <c r="A22" s="34"/>
      <c r="B22" s="38" t="s">
        <v>48</v>
      </c>
      <c r="C22" s="15">
        <v>2117680.7000000002</v>
      </c>
      <c r="D22" s="15">
        <v>3626324.06</v>
      </c>
      <c r="E22" s="15">
        <f t="shared" si="5"/>
        <v>5744004.7599999998</v>
      </c>
      <c r="F22" s="15">
        <v>5274180.74</v>
      </c>
      <c r="G22" s="15">
        <v>5267405.74</v>
      </c>
      <c r="H22" s="15">
        <f t="shared" si="4"/>
        <v>469824.01999999955</v>
      </c>
    </row>
    <row r="23" spans="1:8" x14ac:dyDescent="0.2">
      <c r="A23" s="34"/>
      <c r="B23" s="38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6"/>
      <c r="B24" s="38"/>
      <c r="C24" s="15"/>
      <c r="D24" s="15"/>
      <c r="E24" s="15"/>
      <c r="F24" s="15"/>
      <c r="G24" s="15"/>
      <c r="H24" s="15"/>
    </row>
    <row r="25" spans="1:8" x14ac:dyDescent="0.2">
      <c r="A25" s="37" t="s">
        <v>49</v>
      </c>
      <c r="B25" s="39"/>
      <c r="C25" s="15">
        <f t="shared" ref="C25:H25" si="6">SUM(C26:C34)</f>
        <v>6216317.9499999993</v>
      </c>
      <c r="D25" s="15">
        <f t="shared" si="6"/>
        <v>17769984.509999998</v>
      </c>
      <c r="E25" s="15">
        <f t="shared" si="6"/>
        <v>23986302.459999997</v>
      </c>
      <c r="F25" s="15">
        <f t="shared" si="6"/>
        <v>15282511.180000002</v>
      </c>
      <c r="G25" s="15">
        <f t="shared" si="6"/>
        <v>15277121.180000002</v>
      </c>
      <c r="H25" s="15">
        <f t="shared" si="6"/>
        <v>8703791.2799999975</v>
      </c>
    </row>
    <row r="26" spans="1:8" x14ac:dyDescent="0.2">
      <c r="A26" s="34"/>
      <c r="B26" s="38" t="s">
        <v>29</v>
      </c>
      <c r="C26" s="15">
        <v>2622233.85</v>
      </c>
      <c r="D26" s="15">
        <v>186014.5</v>
      </c>
      <c r="E26" s="15">
        <f>C26+D26</f>
        <v>2808248.35</v>
      </c>
      <c r="F26" s="15">
        <v>1963779.92</v>
      </c>
      <c r="G26" s="15">
        <v>1963779.92</v>
      </c>
      <c r="H26" s="15">
        <f t="shared" ref="H26:H34" si="7">E26-F26</f>
        <v>844468.43000000017</v>
      </c>
    </row>
    <row r="27" spans="1:8" x14ac:dyDescent="0.2">
      <c r="A27" s="34"/>
      <c r="B27" s="38" t="s">
        <v>24</v>
      </c>
      <c r="C27" s="15">
        <v>3138500.01</v>
      </c>
      <c r="D27" s="15">
        <v>206131.33</v>
      </c>
      <c r="E27" s="15">
        <f t="shared" ref="E27:E34" si="8">C27+D27</f>
        <v>3344631.34</v>
      </c>
      <c r="F27" s="15">
        <v>2180847.4</v>
      </c>
      <c r="G27" s="15">
        <v>2175457.4</v>
      </c>
      <c r="H27" s="15">
        <f t="shared" si="7"/>
        <v>1163783.94</v>
      </c>
    </row>
    <row r="28" spans="1:8" x14ac:dyDescent="0.2">
      <c r="A28" s="34"/>
      <c r="B28" s="38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4"/>
      <c r="B29" s="38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4"/>
      <c r="B30" s="38" t="s">
        <v>22</v>
      </c>
      <c r="C30" s="15">
        <v>0</v>
      </c>
      <c r="D30" s="15">
        <v>17337492.969999999</v>
      </c>
      <c r="E30" s="15">
        <f t="shared" si="8"/>
        <v>17337492.969999999</v>
      </c>
      <c r="F30" s="15">
        <v>10809976.15</v>
      </c>
      <c r="G30" s="15">
        <v>10809976.15</v>
      </c>
      <c r="H30" s="15">
        <f t="shared" si="7"/>
        <v>6527516.8199999984</v>
      </c>
    </row>
    <row r="31" spans="1:8" x14ac:dyDescent="0.2">
      <c r="A31" s="34"/>
      <c r="B31" s="38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4"/>
      <c r="B32" s="38" t="s">
        <v>6</v>
      </c>
      <c r="C32" s="15">
        <v>455584.09</v>
      </c>
      <c r="D32" s="15">
        <v>40345.71</v>
      </c>
      <c r="E32" s="15">
        <f t="shared" si="8"/>
        <v>495929.80000000005</v>
      </c>
      <c r="F32" s="15">
        <v>327907.71000000002</v>
      </c>
      <c r="G32" s="15">
        <v>327907.71000000002</v>
      </c>
      <c r="H32" s="15">
        <f t="shared" si="7"/>
        <v>168022.09000000003</v>
      </c>
    </row>
    <row r="33" spans="1:10" x14ac:dyDescent="0.2">
      <c r="A33" s="34"/>
      <c r="B33" s="38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10" x14ac:dyDescent="0.2">
      <c r="A34" s="34"/>
      <c r="B34" s="38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10" x14ac:dyDescent="0.2">
      <c r="A35" s="37" t="s">
        <v>32</v>
      </c>
      <c r="B35" s="39"/>
      <c r="C35" s="15">
        <f t="shared" ref="C35:H35" si="9">SUM(C36:C39)</f>
        <v>11500000</v>
      </c>
      <c r="D35" s="15">
        <f t="shared" si="9"/>
        <v>0</v>
      </c>
      <c r="E35" s="15">
        <f t="shared" si="9"/>
        <v>11500000</v>
      </c>
      <c r="F35" s="15">
        <f t="shared" si="9"/>
        <v>8624999.8800000008</v>
      </c>
      <c r="G35" s="15">
        <f t="shared" si="9"/>
        <v>8624999.8800000008</v>
      </c>
      <c r="H35" s="15">
        <f t="shared" si="9"/>
        <v>2875000.1199999992</v>
      </c>
    </row>
    <row r="36" spans="1:10" x14ac:dyDescent="0.2">
      <c r="A36" s="34"/>
      <c r="B36" s="38" t="s">
        <v>52</v>
      </c>
      <c r="C36" s="15">
        <v>0</v>
      </c>
      <c r="D36" s="15">
        <v>0</v>
      </c>
      <c r="E36" s="15">
        <f>C36+D36</f>
        <v>0</v>
      </c>
      <c r="F36" s="15">
        <v>0</v>
      </c>
      <c r="G36" s="15">
        <v>0</v>
      </c>
      <c r="H36" s="15">
        <f t="shared" ref="H36:H39" si="10">E36-F36</f>
        <v>0</v>
      </c>
    </row>
    <row r="37" spans="1:10" ht="22.5" x14ac:dyDescent="0.2">
      <c r="A37" s="34"/>
      <c r="B37" s="38" t="s">
        <v>25</v>
      </c>
      <c r="C37" s="15">
        <v>11500000</v>
      </c>
      <c r="D37" s="15">
        <v>0</v>
      </c>
      <c r="E37" s="15">
        <f t="shared" ref="E37:E39" si="11">C37+D37</f>
        <v>11500000</v>
      </c>
      <c r="F37" s="15">
        <v>8624999.8800000008</v>
      </c>
      <c r="G37" s="15">
        <v>8624999.8800000008</v>
      </c>
      <c r="H37" s="15">
        <f t="shared" si="10"/>
        <v>2875000.1199999992</v>
      </c>
    </row>
    <row r="38" spans="1:10" x14ac:dyDescent="0.2">
      <c r="A38" s="34"/>
      <c r="B38" s="38" t="s">
        <v>33</v>
      </c>
      <c r="C38" s="15">
        <v>0</v>
      </c>
      <c r="D38" s="15">
        <v>0</v>
      </c>
      <c r="E38" s="15">
        <f t="shared" si="11"/>
        <v>0</v>
      </c>
      <c r="F38" s="15">
        <v>0</v>
      </c>
      <c r="G38" s="15">
        <v>0</v>
      </c>
      <c r="H38" s="15">
        <f t="shared" si="10"/>
        <v>0</v>
      </c>
    </row>
    <row r="39" spans="1:10" x14ac:dyDescent="0.2">
      <c r="A39" s="49"/>
      <c r="B39" s="38" t="s">
        <v>7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10" x14ac:dyDescent="0.2">
      <c r="A40" s="50"/>
      <c r="B40" s="38"/>
      <c r="C40" s="15"/>
      <c r="D40" s="15"/>
      <c r="E40" s="15"/>
      <c r="F40" s="15"/>
      <c r="G40" s="15"/>
      <c r="H40" s="15"/>
    </row>
    <row r="41" spans="1:10" x14ac:dyDescent="0.2">
      <c r="A41" s="51"/>
      <c r="B41" s="42" t="s">
        <v>53</v>
      </c>
      <c r="C41" s="23">
        <f t="shared" ref="C41:H41" si="12">SUM(C35+C25+C16+C6)</f>
        <v>193898723.66000003</v>
      </c>
      <c r="D41" s="23">
        <f t="shared" si="12"/>
        <v>58116658.56000001</v>
      </c>
      <c r="E41" s="23">
        <f t="shared" si="12"/>
        <v>252035727.41999999</v>
      </c>
      <c r="F41" s="23">
        <f t="shared" si="12"/>
        <v>140657336.57999998</v>
      </c>
      <c r="G41" s="23">
        <f t="shared" si="12"/>
        <v>140073811.29000002</v>
      </c>
      <c r="H41" s="23">
        <f t="shared" si="12"/>
        <v>111378390.84</v>
      </c>
    </row>
    <row r="42" spans="1:10" s="53" customFormat="1" x14ac:dyDescent="0.2">
      <c r="B42" s="53" t="s">
        <v>179</v>
      </c>
      <c r="D42" s="54"/>
    </row>
    <row r="43" spans="1:10" s="53" customFormat="1" x14ac:dyDescent="0.2">
      <c r="D43" s="55"/>
    </row>
    <row r="44" spans="1:10" s="53" customFormat="1" x14ac:dyDescent="0.2"/>
    <row r="45" spans="1:10" s="53" customFormat="1" ht="30.75" customHeight="1" x14ac:dyDescent="0.2">
      <c r="D45" s="55"/>
      <c r="E45" s="55"/>
      <c r="F45" s="55"/>
      <c r="G45" s="55"/>
      <c r="H45" s="55"/>
      <c r="I45" s="55"/>
      <c r="J45" s="55"/>
    </row>
    <row r="46" spans="1:10" s="53" customFormat="1" x14ac:dyDescent="0.2"/>
    <row r="47" spans="1:10" s="53" customFormat="1" x14ac:dyDescent="0.2"/>
    <row r="48" spans="1:10" s="53" customFormat="1" x14ac:dyDescent="0.2"/>
    <row r="49" s="53" customFormat="1" x14ac:dyDescent="0.2"/>
    <row r="50" s="1" customFormat="1" x14ac:dyDescent="0.2"/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2020-11-18T19:18:09Z</cp:lastPrinted>
  <dcterms:created xsi:type="dcterms:W3CDTF">2014-02-10T03:37:14Z</dcterms:created>
  <dcterms:modified xsi:type="dcterms:W3CDTF">2020-11-27T17:17:55Z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